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_ODB_NP_2\0403_NP_TOS\040302_PROJEKT_ROZPOCET_ZMENY\6_ZMENY\Žiadosť_o_zmenu_č.10_Predĺženie NP+DOP aktivita\04a_Príručka zrýchlené vyplácanie\Prílohy\"/>
    </mc:Choice>
  </mc:AlternateContent>
  <bookViews>
    <workbookView xWindow="-120" yWindow="-120" windowWidth="29040" windowHeight="15840" tabRatio="789"/>
  </bookViews>
  <sheets>
    <sheet name="Údaje poskytovateľa" sheetId="7" r:id="rId1"/>
    <sheet name="Údaje o zamestnancovi" sheetId="5" r:id="rId2"/>
    <sheet name="Zoznam klientov" sheetId="6" r:id="rId3"/>
    <sheet name="Pomocné" sheetId="10" state="hidden" r:id="rId4"/>
    <sheet name="Monitor" sheetId="9" state="hidden" r:id="rId5"/>
  </sheets>
  <definedNames>
    <definedName name="_xlnm._FilterDatabase" localSheetId="1" hidden="1">'Údaje o zamestnancovi'!$A$9:$AF$138</definedName>
    <definedName name="_xlnm._FilterDatabase" localSheetId="2" hidden="1">'Zoznam klientov'!$A$8:$H$308</definedName>
    <definedName name="_xlnm.Print_Titles" localSheetId="1">'Údaje o zamestnancovi'!$7:$9</definedName>
    <definedName name="_xlnm.Print_Titles" localSheetId="2">'Zoznam klientov'!$7:$8</definedName>
    <definedName name="_xlnm.Print_Area" localSheetId="1">'Údaje o zamestnancovi'!$A$1:$S$142</definedName>
    <definedName name="_xlnm.Print_Area" localSheetId="2">'Zoznam klientov'!$A$1:$H$319</definedName>
  </definedNames>
  <calcPr calcId="152511"/>
</workbook>
</file>

<file path=xl/calcChain.xml><?xml version="1.0" encoding="utf-8"?>
<calcChain xmlns="http://schemas.openxmlformats.org/spreadsheetml/2006/main">
  <c r="B3" i="9" l="1"/>
  <c r="B6" i="9"/>
  <c r="B7" i="9"/>
  <c r="B10" i="9"/>
  <c r="B11" i="9"/>
  <c r="B14" i="9"/>
  <c r="B15" i="9"/>
  <c r="B18" i="9"/>
  <c r="B19" i="9"/>
  <c r="B22" i="9"/>
  <c r="B23" i="9"/>
  <c r="B25" i="9"/>
  <c r="B26" i="9"/>
  <c r="B27" i="9"/>
  <c r="B30" i="9"/>
  <c r="B31" i="9"/>
  <c r="B33" i="9"/>
  <c r="B34" i="9"/>
  <c r="B35" i="9"/>
  <c r="B38" i="9"/>
  <c r="B39" i="9"/>
  <c r="B42" i="9"/>
  <c r="B43" i="9"/>
  <c r="B46" i="9"/>
  <c r="B47" i="9"/>
  <c r="B50" i="9"/>
  <c r="B51" i="9"/>
  <c r="B53" i="9"/>
  <c r="B54" i="9"/>
  <c r="B55" i="9"/>
  <c r="B58" i="9"/>
  <c r="B59" i="9"/>
  <c r="B61" i="9"/>
  <c r="B62" i="9"/>
  <c r="B63" i="9"/>
  <c r="B66" i="9"/>
  <c r="B67" i="9"/>
  <c r="B70" i="9"/>
  <c r="B71" i="9"/>
  <c r="B74" i="9"/>
  <c r="B75" i="9"/>
  <c r="B78" i="9"/>
  <c r="B79" i="9"/>
  <c r="B82" i="9"/>
  <c r="B83" i="9"/>
  <c r="B86" i="9"/>
  <c r="B87" i="9"/>
  <c r="B89" i="9"/>
  <c r="B90" i="9"/>
  <c r="B91" i="9"/>
  <c r="B94" i="9"/>
  <c r="B95" i="9"/>
  <c r="B97" i="9"/>
  <c r="B98" i="9"/>
  <c r="B99" i="9"/>
  <c r="B102" i="9"/>
  <c r="B103" i="9"/>
  <c r="B105" i="9"/>
  <c r="B106" i="9"/>
  <c r="B107" i="9"/>
  <c r="B110" i="9"/>
  <c r="B111" i="9"/>
  <c r="B114" i="9"/>
  <c r="B115" i="9"/>
  <c r="B118" i="9"/>
  <c r="B119" i="9"/>
  <c r="B122" i="9"/>
  <c r="B123" i="9"/>
  <c r="B126" i="9"/>
  <c r="B127" i="9"/>
  <c r="B130" i="9"/>
  <c r="B131" i="9"/>
  <c r="B100" i="9"/>
  <c r="B101" i="9"/>
  <c r="B104" i="9"/>
  <c r="B108" i="9"/>
  <c r="B109" i="9"/>
  <c r="B112" i="9"/>
  <c r="B113" i="9"/>
  <c r="B116" i="9"/>
  <c r="B117" i="9"/>
  <c r="B120" i="9"/>
  <c r="B121" i="9"/>
  <c r="B124" i="9"/>
  <c r="B125" i="9"/>
  <c r="B128" i="9"/>
  <c r="B129" i="9"/>
  <c r="B4" i="9"/>
  <c r="B5" i="9"/>
  <c r="B8" i="9"/>
  <c r="B9" i="9"/>
  <c r="B12" i="9"/>
  <c r="B13" i="9"/>
  <c r="B16" i="9"/>
  <c r="B17" i="9"/>
  <c r="B20" i="9"/>
  <c r="B21" i="9"/>
  <c r="B24" i="9"/>
  <c r="B28" i="9"/>
  <c r="B29" i="9"/>
  <c r="B32" i="9"/>
  <c r="B36" i="9"/>
  <c r="B37" i="9"/>
  <c r="B40" i="9"/>
  <c r="B41" i="9"/>
  <c r="B44" i="9"/>
  <c r="B45" i="9"/>
  <c r="B48" i="9"/>
  <c r="B49" i="9"/>
  <c r="B52" i="9"/>
  <c r="B56" i="9"/>
  <c r="B57" i="9"/>
  <c r="B60" i="9"/>
  <c r="B64" i="9"/>
  <c r="B65" i="9"/>
  <c r="B68" i="9"/>
  <c r="B69" i="9"/>
  <c r="B72" i="9"/>
  <c r="B73" i="9"/>
  <c r="B76" i="9"/>
  <c r="B77" i="9"/>
  <c r="B80" i="9"/>
  <c r="B81" i="9"/>
  <c r="B84" i="9"/>
  <c r="B85" i="9"/>
  <c r="B88" i="9"/>
  <c r="B92" i="9"/>
  <c r="B93" i="9"/>
  <c r="B96" i="9"/>
  <c r="E132" i="9" l="1"/>
  <c r="F132" i="9"/>
  <c r="G132" i="9"/>
  <c r="H132" i="9"/>
  <c r="I132" i="9"/>
  <c r="J132" i="9"/>
  <c r="K132" i="9"/>
  <c r="C7" i="10"/>
  <c r="V139" i="5" l="1"/>
  <c r="D131" i="9" s="1"/>
  <c r="AC139" i="5"/>
  <c r="AE139" i="5"/>
  <c r="V127" i="5"/>
  <c r="D119" i="9" s="1"/>
  <c r="AC127" i="5"/>
  <c r="AF127" i="5" s="1"/>
  <c r="X127" i="5" s="1"/>
  <c r="Y127" i="5" s="1"/>
  <c r="AE127" i="5"/>
  <c r="V128" i="5"/>
  <c r="D120" i="9" s="1"/>
  <c r="AC128" i="5"/>
  <c r="AF128" i="5" s="1"/>
  <c r="X128" i="5" s="1"/>
  <c r="Y128" i="5" s="1"/>
  <c r="AE128" i="5"/>
  <c r="V129" i="5"/>
  <c r="D121" i="9" s="1"/>
  <c r="AC129" i="5"/>
  <c r="AE129" i="5"/>
  <c r="V130" i="5"/>
  <c r="D122" i="9" s="1"/>
  <c r="AC130" i="5"/>
  <c r="AE130" i="5"/>
  <c r="V131" i="5"/>
  <c r="D123" i="9" s="1"/>
  <c r="AC131" i="5"/>
  <c r="AF131" i="5" s="1"/>
  <c r="X131" i="5" s="1"/>
  <c r="Z131" i="5" s="1"/>
  <c r="AE131" i="5"/>
  <c r="V132" i="5"/>
  <c r="D124" i="9" s="1"/>
  <c r="AC132" i="5"/>
  <c r="AF132" i="5" s="1"/>
  <c r="X132" i="5" s="1"/>
  <c r="Z132" i="5" s="1"/>
  <c r="AE132" i="5"/>
  <c r="V133" i="5"/>
  <c r="D125" i="9" s="1"/>
  <c r="AC133" i="5"/>
  <c r="AF133" i="5" s="1"/>
  <c r="X133" i="5" s="1"/>
  <c r="AE133" i="5"/>
  <c r="V134" i="5"/>
  <c r="D126" i="9" s="1"/>
  <c r="AC134" i="5"/>
  <c r="AE134" i="5"/>
  <c r="V135" i="5"/>
  <c r="D127" i="9" s="1"/>
  <c r="AC135" i="5"/>
  <c r="AE135" i="5"/>
  <c r="V136" i="5"/>
  <c r="D128" i="9" s="1"/>
  <c r="AC136" i="5"/>
  <c r="AF136" i="5" s="1"/>
  <c r="X136" i="5" s="1"/>
  <c r="Y136" i="5" s="1"/>
  <c r="AE136" i="5"/>
  <c r="V137" i="5"/>
  <c r="D129" i="9" s="1"/>
  <c r="AC137" i="5"/>
  <c r="AE137" i="5"/>
  <c r="V105" i="5"/>
  <c r="D97" i="9" s="1"/>
  <c r="AC105" i="5"/>
  <c r="AE105" i="5"/>
  <c r="V106" i="5"/>
  <c r="D98" i="9" s="1"/>
  <c r="AC106" i="5"/>
  <c r="AE106" i="5"/>
  <c r="V107" i="5"/>
  <c r="D99" i="9" s="1"/>
  <c r="AC107" i="5"/>
  <c r="AE107" i="5"/>
  <c r="V108" i="5"/>
  <c r="D100" i="9" s="1"/>
  <c r="AC108" i="5"/>
  <c r="AF108" i="5" s="1"/>
  <c r="X108" i="5" s="1"/>
  <c r="Y108" i="5" s="1"/>
  <c r="AE108" i="5"/>
  <c r="V109" i="5"/>
  <c r="D101" i="9" s="1"/>
  <c r="AC109" i="5"/>
  <c r="AE109" i="5"/>
  <c r="V110" i="5"/>
  <c r="D102" i="9" s="1"/>
  <c r="AC110" i="5"/>
  <c r="AE110" i="5"/>
  <c r="AF110" i="5" s="1"/>
  <c r="X110" i="5" s="1"/>
  <c r="Y110" i="5" s="1"/>
  <c r="V111" i="5"/>
  <c r="D103" i="9" s="1"/>
  <c r="AC111" i="5"/>
  <c r="AE111" i="5"/>
  <c r="V112" i="5"/>
  <c r="D104" i="9" s="1"/>
  <c r="AC112" i="5"/>
  <c r="AE112" i="5"/>
  <c r="V113" i="5"/>
  <c r="D105" i="9" s="1"/>
  <c r="AC113" i="5"/>
  <c r="AE113" i="5"/>
  <c r="V114" i="5"/>
  <c r="D106" i="9" s="1"/>
  <c r="AC114" i="5"/>
  <c r="AE114" i="5"/>
  <c r="V115" i="5"/>
  <c r="D107" i="9" s="1"/>
  <c r="AC115" i="5"/>
  <c r="AE115" i="5"/>
  <c r="V116" i="5"/>
  <c r="D108" i="9" s="1"/>
  <c r="AC116" i="5"/>
  <c r="AE116" i="5"/>
  <c r="V117" i="5"/>
  <c r="D109" i="9" s="1"/>
  <c r="AC117" i="5"/>
  <c r="AF117" i="5" s="1"/>
  <c r="X117" i="5" s="1"/>
  <c r="Y117" i="5" s="1"/>
  <c r="AE117" i="5"/>
  <c r="V118" i="5"/>
  <c r="D110" i="9" s="1"/>
  <c r="AC118" i="5"/>
  <c r="AF118" i="5" s="1"/>
  <c r="X118" i="5" s="1"/>
  <c r="Y118" i="5" s="1"/>
  <c r="AE118" i="5"/>
  <c r="V119" i="5"/>
  <c r="D111" i="9" s="1"/>
  <c r="AC119" i="5"/>
  <c r="AE119" i="5"/>
  <c r="V120" i="5"/>
  <c r="D112" i="9" s="1"/>
  <c r="AC120" i="5"/>
  <c r="AE120" i="5"/>
  <c r="AF120" i="5"/>
  <c r="X120" i="5" s="1"/>
  <c r="Y120" i="5" s="1"/>
  <c r="V121" i="5"/>
  <c r="D113" i="9" s="1"/>
  <c r="AC121" i="5"/>
  <c r="AE121" i="5"/>
  <c r="V122" i="5"/>
  <c r="D114" i="9" s="1"/>
  <c r="AC122" i="5"/>
  <c r="AF122" i="5" s="1"/>
  <c r="X122" i="5" s="1"/>
  <c r="AE122" i="5"/>
  <c r="W10" i="5"/>
  <c r="AF119" i="5" l="1"/>
  <c r="X119" i="5" s="1"/>
  <c r="Y119" i="5" s="1"/>
  <c r="AF134" i="5"/>
  <c r="X134" i="5" s="1"/>
  <c r="AA134" i="5" s="1"/>
  <c r="AF129" i="5"/>
  <c r="X129" i="5" s="1"/>
  <c r="AA129" i="5" s="1"/>
  <c r="AF114" i="5"/>
  <c r="X114" i="5" s="1"/>
  <c r="Y114" i="5" s="1"/>
  <c r="AF137" i="5"/>
  <c r="X137" i="5" s="1"/>
  <c r="Y137" i="5" s="1"/>
  <c r="AF116" i="5"/>
  <c r="X116" i="5" s="1"/>
  <c r="Y116" i="5" s="1"/>
  <c r="AF106" i="5"/>
  <c r="X106" i="5" s="1"/>
  <c r="Y106" i="5" s="1"/>
  <c r="AF139" i="5"/>
  <c r="X139" i="5" s="1"/>
  <c r="Y139" i="5" s="1"/>
  <c r="AF112" i="5"/>
  <c r="X112" i="5" s="1"/>
  <c r="Y112" i="5" s="1"/>
  <c r="AF135" i="5"/>
  <c r="X135" i="5" s="1"/>
  <c r="AF130" i="5"/>
  <c r="X130" i="5" s="1"/>
  <c r="Z130" i="5"/>
  <c r="AA130" i="5"/>
  <c r="AA133" i="5"/>
  <c r="Z133" i="5"/>
  <c r="AA122" i="5"/>
  <c r="Y122" i="5"/>
  <c r="AF107" i="5"/>
  <c r="X107" i="5" s="1"/>
  <c r="Y107" i="5" s="1"/>
  <c r="AF115" i="5"/>
  <c r="X115" i="5" s="1"/>
  <c r="Y115" i="5" s="1"/>
  <c r="AF113" i="5"/>
  <c r="X113" i="5" s="1"/>
  <c r="Y113" i="5" s="1"/>
  <c r="AF121" i="5"/>
  <c r="X121" i="5" s="1"/>
  <c r="Y121" i="5" s="1"/>
  <c r="AF105" i="5"/>
  <c r="X105" i="5" s="1"/>
  <c r="Y105" i="5" s="1"/>
  <c r="AF111" i="5"/>
  <c r="X111" i="5" s="1"/>
  <c r="Y111" i="5" s="1"/>
  <c r="AF109" i="5"/>
  <c r="X109" i="5" s="1"/>
  <c r="Y109" i="5" s="1"/>
  <c r="Y134" i="5"/>
  <c r="Z134" i="5"/>
  <c r="Z135" i="5"/>
  <c r="Y135" i="5"/>
  <c r="Y129" i="5"/>
  <c r="Z129" i="5"/>
  <c r="Y133" i="5"/>
  <c r="Y132" i="5"/>
  <c r="Y131" i="5"/>
  <c r="AA132" i="5"/>
  <c r="Y130" i="5"/>
  <c r="AB130" i="5" s="1"/>
  <c r="U130" i="5" s="1"/>
  <c r="AA137" i="5"/>
  <c r="AA136" i="5"/>
  <c r="AA128" i="5"/>
  <c r="Z136" i="5"/>
  <c r="AA135" i="5"/>
  <c r="Z128" i="5"/>
  <c r="AA127" i="5"/>
  <c r="Z127" i="5"/>
  <c r="AA131" i="5"/>
  <c r="Z115" i="5"/>
  <c r="Z107" i="5"/>
  <c r="AB107" i="5" s="1"/>
  <c r="U107" i="5" s="1"/>
  <c r="AA107" i="5"/>
  <c r="Z119" i="5"/>
  <c r="AA119" i="5"/>
  <c r="Z112" i="5"/>
  <c r="AA112" i="5"/>
  <c r="Z120" i="5"/>
  <c r="AA120" i="5"/>
  <c r="Z117" i="5"/>
  <c r="AA117" i="5"/>
  <c r="Z108" i="5"/>
  <c r="AA108" i="5"/>
  <c r="Z116" i="5"/>
  <c r="AA116" i="5"/>
  <c r="AA118" i="5"/>
  <c r="AA114" i="5"/>
  <c r="AB114" i="5" s="1"/>
  <c r="U114" i="5" s="1"/>
  <c r="AA110" i="5"/>
  <c r="AA106" i="5"/>
  <c r="Z122" i="5"/>
  <c r="Z118" i="5"/>
  <c r="Z114" i="5"/>
  <c r="Z110" i="5"/>
  <c r="Z106" i="5"/>
  <c r="Z139" i="5" l="1"/>
  <c r="AB139" i="5" s="1"/>
  <c r="U139" i="5" s="1"/>
  <c r="AA139" i="5"/>
  <c r="AB106" i="5"/>
  <c r="U106" i="5" s="1"/>
  <c r="AA109" i="5"/>
  <c r="AB131" i="5"/>
  <c r="U131" i="5" s="1"/>
  <c r="AB134" i="5"/>
  <c r="U134" i="5" s="1"/>
  <c r="Z109" i="5"/>
  <c r="Z137" i="5"/>
  <c r="AB137" i="5" s="1"/>
  <c r="U137" i="5" s="1"/>
  <c r="AA111" i="5"/>
  <c r="AB118" i="5"/>
  <c r="U118" i="5" s="1"/>
  <c r="AB136" i="5"/>
  <c r="U136" i="5" s="1"/>
  <c r="AA113" i="5"/>
  <c r="Z105" i="5"/>
  <c r="AB135" i="5"/>
  <c r="U135" i="5" s="1"/>
  <c r="AA121" i="5"/>
  <c r="Z113" i="5"/>
  <c r="AB113" i="5" s="1"/>
  <c r="U113" i="5" s="1"/>
  <c r="AA105" i="5"/>
  <c r="AB105" i="5" s="1"/>
  <c r="U105" i="5" s="1"/>
  <c r="Z111" i="5"/>
  <c r="AB110" i="5"/>
  <c r="U110" i="5" s="1"/>
  <c r="Z121" i="5"/>
  <c r="AA115" i="5"/>
  <c r="AB115" i="5" s="1"/>
  <c r="U115" i="5" s="1"/>
  <c r="AB133" i="5"/>
  <c r="U133" i="5" s="1"/>
  <c r="AB129" i="5"/>
  <c r="U129" i="5" s="1"/>
  <c r="AB127" i="5"/>
  <c r="U127" i="5" s="1"/>
  <c r="AB128" i="5"/>
  <c r="U128" i="5" s="1"/>
  <c r="AB132" i="5"/>
  <c r="U132" i="5" s="1"/>
  <c r="AB116" i="5"/>
  <c r="U116" i="5" s="1"/>
  <c r="AB108" i="5"/>
  <c r="U108" i="5" s="1"/>
  <c r="AB109" i="5"/>
  <c r="U109" i="5" s="1"/>
  <c r="AB112" i="5"/>
  <c r="U112" i="5" s="1"/>
  <c r="AB122" i="5"/>
  <c r="U122" i="5" s="1"/>
  <c r="AB119" i="5"/>
  <c r="U119" i="5" s="1"/>
  <c r="AB117" i="5"/>
  <c r="U117" i="5" s="1"/>
  <c r="AB120" i="5"/>
  <c r="U120" i="5" s="1"/>
  <c r="AB121" i="5" l="1"/>
  <c r="U121" i="5" s="1"/>
  <c r="AB111" i="5"/>
  <c r="U111" i="5" s="1"/>
  <c r="A10" i="5"/>
  <c r="A2" i="9" s="1"/>
  <c r="A15" i="5"/>
  <c r="A16" i="5"/>
  <c r="A8" i="9" s="1"/>
  <c r="A17" i="5"/>
  <c r="A9" i="9" s="1"/>
  <c r="A18" i="5"/>
  <c r="A10" i="9" s="1"/>
  <c r="A19" i="5"/>
  <c r="A11" i="9" s="1"/>
  <c r="A20" i="5"/>
  <c r="A12" i="9" s="1"/>
  <c r="A21" i="5"/>
  <c r="A22" i="5"/>
  <c r="A14" i="9" s="1"/>
  <c r="A23" i="5"/>
  <c r="A15" i="9" s="1"/>
  <c r="A24" i="5"/>
  <c r="A16" i="9" s="1"/>
  <c r="A25" i="5"/>
  <c r="A17" i="9" s="1"/>
  <c r="A26" i="5"/>
  <c r="A18" i="9" s="1"/>
  <c r="A27" i="5"/>
  <c r="A19" i="9" s="1"/>
  <c r="A28" i="5"/>
  <c r="A20" i="9" s="1"/>
  <c r="A29" i="5"/>
  <c r="A21" i="9" s="1"/>
  <c r="A30" i="5"/>
  <c r="A22" i="9" s="1"/>
  <c r="A31" i="5"/>
  <c r="A32" i="5"/>
  <c r="A24" i="9" s="1"/>
  <c r="A33" i="5"/>
  <c r="A25" i="9" s="1"/>
  <c r="A34" i="5"/>
  <c r="A26" i="9" s="1"/>
  <c r="A35" i="5"/>
  <c r="A27" i="9" s="1"/>
  <c r="A36" i="5"/>
  <c r="A28" i="9" s="1"/>
  <c r="A37" i="5"/>
  <c r="A29" i="9" s="1"/>
  <c r="A38" i="5"/>
  <c r="A30" i="9" s="1"/>
  <c r="A39" i="5"/>
  <c r="A40" i="5"/>
  <c r="A32" i="9" s="1"/>
  <c r="A41" i="5"/>
  <c r="A33" i="9" s="1"/>
  <c r="A42" i="5"/>
  <c r="A34" i="9" s="1"/>
  <c r="A43" i="5"/>
  <c r="A35" i="9" s="1"/>
  <c r="A44" i="5"/>
  <c r="A36" i="9" s="1"/>
  <c r="A45" i="5"/>
  <c r="A37" i="9" s="1"/>
  <c r="A46" i="5"/>
  <c r="A38" i="9" s="1"/>
  <c r="A47" i="5"/>
  <c r="A48" i="5"/>
  <c r="A40" i="9" s="1"/>
  <c r="A49" i="5"/>
  <c r="A41" i="9" s="1"/>
  <c r="A50" i="5"/>
  <c r="A42" i="9" s="1"/>
  <c r="A51" i="5"/>
  <c r="A43" i="9" s="1"/>
  <c r="A52" i="5"/>
  <c r="A44" i="9" s="1"/>
  <c r="A53" i="5"/>
  <c r="A54" i="5"/>
  <c r="A46" i="9" s="1"/>
  <c r="A55" i="5"/>
  <c r="A56" i="5"/>
  <c r="A48" i="9" s="1"/>
  <c r="A57" i="5"/>
  <c r="A49" i="9" s="1"/>
  <c r="A58" i="5"/>
  <c r="A50" i="9" s="1"/>
  <c r="A59" i="5"/>
  <c r="A51" i="9" s="1"/>
  <c r="A60" i="5"/>
  <c r="A52" i="9" s="1"/>
  <c r="A61" i="5"/>
  <c r="A53" i="9" s="1"/>
  <c r="A62" i="5"/>
  <c r="A54" i="9" s="1"/>
  <c r="A63" i="5"/>
  <c r="A64" i="5"/>
  <c r="A56" i="9" s="1"/>
  <c r="A65" i="5"/>
  <c r="A57" i="9" s="1"/>
  <c r="A66" i="5"/>
  <c r="A58" i="9" s="1"/>
  <c r="A67" i="5"/>
  <c r="A59" i="9" s="1"/>
  <c r="A68" i="5"/>
  <c r="A60" i="9" s="1"/>
  <c r="A69" i="5"/>
  <c r="A61" i="9" s="1"/>
  <c r="A70" i="5"/>
  <c r="A62" i="9" s="1"/>
  <c r="A71" i="5"/>
  <c r="A63" i="9" s="1"/>
  <c r="A72" i="5"/>
  <c r="A64" i="9" s="1"/>
  <c r="A73" i="5"/>
  <c r="A65" i="9" s="1"/>
  <c r="A74" i="5"/>
  <c r="A66" i="9" s="1"/>
  <c r="A75" i="5"/>
  <c r="A67" i="9" s="1"/>
  <c r="A76" i="5"/>
  <c r="A68" i="9" s="1"/>
  <c r="A77" i="5"/>
  <c r="A69" i="9" s="1"/>
  <c r="A78" i="5"/>
  <c r="A70" i="9" s="1"/>
  <c r="A79" i="5"/>
  <c r="A71" i="9" s="1"/>
  <c r="A80" i="5"/>
  <c r="A72" i="9" s="1"/>
  <c r="A81" i="5"/>
  <c r="A73" i="9" s="1"/>
  <c r="A82" i="5"/>
  <c r="A74" i="9" s="1"/>
  <c r="A83" i="5"/>
  <c r="A75" i="9" s="1"/>
  <c r="A84" i="5"/>
  <c r="A76" i="9" s="1"/>
  <c r="A85" i="5"/>
  <c r="A77" i="9" s="1"/>
  <c r="A86" i="5"/>
  <c r="A78" i="9" s="1"/>
  <c r="A87" i="5"/>
  <c r="A88" i="5"/>
  <c r="A80" i="9" s="1"/>
  <c r="A89" i="5"/>
  <c r="A81" i="9" s="1"/>
  <c r="A90" i="5"/>
  <c r="A82" i="9" s="1"/>
  <c r="A91" i="5"/>
  <c r="A83" i="9" s="1"/>
  <c r="A92" i="5"/>
  <c r="A84" i="9" s="1"/>
  <c r="A93" i="5"/>
  <c r="A85" i="9" s="1"/>
  <c r="A94" i="5"/>
  <c r="A86" i="9" s="1"/>
  <c r="A95" i="5"/>
  <c r="A96" i="5"/>
  <c r="A88" i="9" s="1"/>
  <c r="A97" i="5"/>
  <c r="A89" i="9" s="1"/>
  <c r="A98" i="5"/>
  <c r="A90" i="9" s="1"/>
  <c r="A99" i="5"/>
  <c r="A91" i="9" s="1"/>
  <c r="A100" i="5"/>
  <c r="A92" i="9" s="1"/>
  <c r="A101" i="5"/>
  <c r="A93" i="9" s="1"/>
  <c r="A102" i="5"/>
  <c r="A94" i="9" s="1"/>
  <c r="A103" i="5"/>
  <c r="A104" i="5"/>
  <c r="A96" i="9" s="1"/>
  <c r="A105" i="5"/>
  <c r="A97" i="9" s="1"/>
  <c r="A106" i="5"/>
  <c r="A98" i="9" s="1"/>
  <c r="A107" i="5"/>
  <c r="A99" i="9" s="1"/>
  <c r="A108" i="5"/>
  <c r="A100" i="9" s="1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7" i="9"/>
  <c r="A13" i="9"/>
  <c r="A23" i="9"/>
  <c r="A31" i="9"/>
  <c r="A39" i="9"/>
  <c r="A45" i="9"/>
  <c r="A47" i="9"/>
  <c r="A55" i="9"/>
  <c r="A79" i="9"/>
  <c r="A87" i="9"/>
  <c r="A95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A69" i="6"/>
  <c r="C69" i="6"/>
  <c r="D69" i="6"/>
  <c r="A70" i="6"/>
  <c r="C70" i="6"/>
  <c r="D70" i="6"/>
  <c r="A71" i="6"/>
  <c r="C71" i="6"/>
  <c r="D71" i="6"/>
  <c r="A72" i="6"/>
  <c r="C72" i="6"/>
  <c r="D72" i="6"/>
  <c r="A73" i="6"/>
  <c r="C73" i="6"/>
  <c r="D73" i="6"/>
  <c r="A74" i="6"/>
  <c r="C74" i="6"/>
  <c r="D74" i="6"/>
  <c r="A75" i="6"/>
  <c r="C75" i="6"/>
  <c r="D75" i="6"/>
  <c r="A76" i="6"/>
  <c r="C76" i="6"/>
  <c r="D76" i="6"/>
  <c r="A77" i="6"/>
  <c r="C77" i="6"/>
  <c r="D77" i="6"/>
  <c r="A78" i="6"/>
  <c r="C78" i="6"/>
  <c r="D78" i="6"/>
  <c r="A79" i="6"/>
  <c r="C79" i="6"/>
  <c r="D79" i="6"/>
  <c r="A80" i="6"/>
  <c r="C80" i="6"/>
  <c r="D80" i="6"/>
  <c r="A81" i="6"/>
  <c r="C81" i="6"/>
  <c r="D81" i="6"/>
  <c r="A82" i="6"/>
  <c r="C82" i="6"/>
  <c r="D82" i="6"/>
  <c r="A83" i="6"/>
  <c r="C83" i="6"/>
  <c r="D83" i="6"/>
  <c r="A84" i="6"/>
  <c r="C84" i="6"/>
  <c r="D84" i="6"/>
  <c r="A85" i="6"/>
  <c r="C85" i="6"/>
  <c r="D85" i="6"/>
  <c r="A86" i="6"/>
  <c r="C86" i="6"/>
  <c r="D86" i="6"/>
  <c r="A87" i="6"/>
  <c r="C87" i="6"/>
  <c r="D87" i="6"/>
  <c r="A88" i="6"/>
  <c r="C88" i="6"/>
  <c r="D88" i="6"/>
  <c r="A89" i="6"/>
  <c r="C89" i="6"/>
  <c r="D89" i="6"/>
  <c r="A90" i="6"/>
  <c r="C90" i="6"/>
  <c r="D90" i="6"/>
  <c r="A91" i="6"/>
  <c r="C91" i="6"/>
  <c r="D91" i="6"/>
  <c r="A92" i="6"/>
  <c r="C92" i="6"/>
  <c r="D92" i="6"/>
  <c r="A93" i="6"/>
  <c r="C93" i="6"/>
  <c r="D93" i="6"/>
  <c r="A94" i="6"/>
  <c r="C94" i="6"/>
  <c r="D94" i="6"/>
  <c r="A95" i="6"/>
  <c r="C95" i="6"/>
  <c r="D95" i="6"/>
  <c r="A96" i="6"/>
  <c r="C96" i="6"/>
  <c r="D96" i="6"/>
  <c r="A97" i="6"/>
  <c r="C97" i="6"/>
  <c r="D97" i="6"/>
  <c r="A98" i="6"/>
  <c r="C98" i="6"/>
  <c r="D98" i="6"/>
  <c r="A99" i="6"/>
  <c r="C99" i="6"/>
  <c r="D99" i="6"/>
  <c r="A100" i="6"/>
  <c r="C100" i="6"/>
  <c r="D100" i="6"/>
  <c r="A101" i="6"/>
  <c r="C101" i="6"/>
  <c r="D101" i="6"/>
  <c r="A102" i="6"/>
  <c r="C102" i="6"/>
  <c r="D102" i="6"/>
  <c r="A103" i="6"/>
  <c r="C103" i="6"/>
  <c r="D103" i="6"/>
  <c r="A104" i="6"/>
  <c r="C104" i="6"/>
  <c r="D104" i="6"/>
  <c r="A105" i="6"/>
  <c r="C105" i="6"/>
  <c r="D105" i="6"/>
  <c r="A106" i="6"/>
  <c r="C106" i="6"/>
  <c r="D106" i="6"/>
  <c r="A107" i="6"/>
  <c r="C107" i="6"/>
  <c r="D107" i="6"/>
  <c r="A108" i="6"/>
  <c r="C108" i="6"/>
  <c r="D108" i="6"/>
  <c r="A109" i="6"/>
  <c r="C109" i="6"/>
  <c r="D109" i="6"/>
  <c r="A110" i="6"/>
  <c r="C110" i="6"/>
  <c r="D110" i="6"/>
  <c r="A111" i="6"/>
  <c r="C111" i="6"/>
  <c r="D111" i="6"/>
  <c r="A112" i="6"/>
  <c r="C112" i="6"/>
  <c r="D112" i="6"/>
  <c r="A113" i="6"/>
  <c r="C113" i="6"/>
  <c r="D113" i="6"/>
  <c r="A114" i="6"/>
  <c r="C114" i="6"/>
  <c r="D114" i="6"/>
  <c r="A115" i="6"/>
  <c r="C115" i="6"/>
  <c r="D115" i="6"/>
  <c r="A116" i="6"/>
  <c r="C116" i="6"/>
  <c r="D116" i="6"/>
  <c r="A117" i="6"/>
  <c r="C117" i="6"/>
  <c r="D117" i="6"/>
  <c r="A118" i="6"/>
  <c r="C118" i="6"/>
  <c r="D118" i="6"/>
  <c r="A119" i="6"/>
  <c r="C119" i="6"/>
  <c r="D119" i="6"/>
  <c r="A120" i="6"/>
  <c r="C120" i="6"/>
  <c r="D120" i="6"/>
  <c r="A121" i="6"/>
  <c r="C121" i="6"/>
  <c r="D121" i="6"/>
  <c r="A122" i="6"/>
  <c r="C122" i="6"/>
  <c r="D122" i="6"/>
  <c r="A123" i="6"/>
  <c r="C123" i="6"/>
  <c r="D123" i="6"/>
  <c r="A124" i="6"/>
  <c r="C124" i="6"/>
  <c r="D124" i="6"/>
  <c r="A125" i="6"/>
  <c r="C125" i="6"/>
  <c r="D125" i="6"/>
  <c r="A126" i="6"/>
  <c r="C126" i="6"/>
  <c r="D126" i="6"/>
  <c r="A127" i="6"/>
  <c r="C127" i="6"/>
  <c r="D127" i="6"/>
  <c r="A128" i="6"/>
  <c r="C128" i="6"/>
  <c r="D128" i="6"/>
  <c r="A129" i="6"/>
  <c r="C129" i="6"/>
  <c r="D129" i="6"/>
  <c r="A130" i="6"/>
  <c r="C130" i="6"/>
  <c r="D130" i="6"/>
  <c r="A131" i="6"/>
  <c r="C131" i="6"/>
  <c r="D131" i="6"/>
  <c r="A132" i="6"/>
  <c r="C132" i="6"/>
  <c r="D132" i="6"/>
  <c r="A133" i="6"/>
  <c r="C133" i="6"/>
  <c r="D133" i="6"/>
  <c r="A134" i="6"/>
  <c r="C134" i="6"/>
  <c r="D134" i="6"/>
  <c r="A135" i="6"/>
  <c r="C135" i="6"/>
  <c r="D135" i="6"/>
  <c r="A136" i="6"/>
  <c r="C136" i="6"/>
  <c r="D136" i="6"/>
  <c r="A137" i="6"/>
  <c r="C137" i="6"/>
  <c r="D137" i="6"/>
  <c r="A138" i="6"/>
  <c r="C138" i="6"/>
  <c r="D138" i="6"/>
  <c r="A139" i="6"/>
  <c r="C139" i="6"/>
  <c r="D139" i="6"/>
  <c r="A140" i="6"/>
  <c r="C140" i="6"/>
  <c r="D140" i="6"/>
  <c r="A141" i="6"/>
  <c r="C141" i="6"/>
  <c r="D141" i="6"/>
  <c r="A142" i="6"/>
  <c r="C142" i="6"/>
  <c r="D142" i="6"/>
  <c r="A143" i="6"/>
  <c r="C143" i="6"/>
  <c r="D143" i="6"/>
  <c r="A144" i="6"/>
  <c r="C144" i="6"/>
  <c r="D144" i="6"/>
  <c r="A145" i="6"/>
  <c r="C145" i="6"/>
  <c r="D145" i="6"/>
  <c r="A146" i="6"/>
  <c r="C146" i="6"/>
  <c r="D146" i="6"/>
  <c r="A147" i="6"/>
  <c r="C147" i="6"/>
  <c r="D147" i="6"/>
  <c r="A148" i="6"/>
  <c r="C148" i="6"/>
  <c r="D148" i="6"/>
  <c r="A149" i="6"/>
  <c r="C149" i="6"/>
  <c r="D149" i="6"/>
  <c r="A150" i="6"/>
  <c r="C150" i="6"/>
  <c r="D150" i="6"/>
  <c r="A151" i="6"/>
  <c r="C151" i="6"/>
  <c r="D151" i="6"/>
  <c r="A152" i="6"/>
  <c r="C152" i="6"/>
  <c r="D152" i="6"/>
  <c r="A153" i="6"/>
  <c r="C153" i="6"/>
  <c r="D153" i="6"/>
  <c r="A154" i="6"/>
  <c r="C154" i="6"/>
  <c r="D154" i="6"/>
  <c r="A155" i="6"/>
  <c r="C155" i="6"/>
  <c r="D155" i="6"/>
  <c r="A156" i="6"/>
  <c r="C156" i="6"/>
  <c r="D156" i="6"/>
  <c r="A157" i="6"/>
  <c r="C157" i="6"/>
  <c r="D157" i="6"/>
  <c r="A158" i="6"/>
  <c r="C158" i="6"/>
  <c r="D158" i="6"/>
  <c r="A159" i="6"/>
  <c r="C159" i="6"/>
  <c r="D159" i="6"/>
  <c r="A160" i="6"/>
  <c r="C160" i="6"/>
  <c r="D160" i="6"/>
  <c r="A161" i="6"/>
  <c r="C161" i="6"/>
  <c r="D161" i="6"/>
  <c r="A162" i="6"/>
  <c r="C162" i="6"/>
  <c r="D162" i="6"/>
  <c r="A163" i="6"/>
  <c r="C163" i="6"/>
  <c r="D163" i="6"/>
  <c r="A164" i="6"/>
  <c r="C164" i="6"/>
  <c r="D164" i="6"/>
  <c r="A165" i="6"/>
  <c r="C165" i="6"/>
  <c r="D165" i="6"/>
  <c r="A166" i="6"/>
  <c r="C166" i="6"/>
  <c r="D166" i="6"/>
  <c r="A167" i="6"/>
  <c r="C167" i="6"/>
  <c r="D167" i="6"/>
  <c r="A168" i="6"/>
  <c r="C168" i="6"/>
  <c r="D168" i="6"/>
  <c r="A169" i="6"/>
  <c r="C169" i="6"/>
  <c r="D169" i="6"/>
  <c r="A170" i="6"/>
  <c r="C170" i="6"/>
  <c r="D170" i="6"/>
  <c r="A171" i="6"/>
  <c r="C171" i="6"/>
  <c r="D171" i="6"/>
  <c r="A172" i="6"/>
  <c r="C172" i="6"/>
  <c r="D172" i="6"/>
  <c r="A173" i="6"/>
  <c r="C173" i="6"/>
  <c r="D173" i="6"/>
  <c r="A174" i="6"/>
  <c r="C174" i="6"/>
  <c r="D174" i="6"/>
  <c r="A175" i="6"/>
  <c r="C175" i="6"/>
  <c r="D175" i="6"/>
  <c r="A176" i="6"/>
  <c r="C176" i="6"/>
  <c r="D176" i="6"/>
  <c r="A177" i="6"/>
  <c r="C177" i="6"/>
  <c r="D177" i="6"/>
  <c r="A178" i="6"/>
  <c r="C178" i="6"/>
  <c r="D178" i="6"/>
  <c r="A179" i="6"/>
  <c r="C179" i="6"/>
  <c r="D179" i="6"/>
  <c r="A180" i="6"/>
  <c r="C180" i="6"/>
  <c r="D180" i="6"/>
  <c r="A181" i="6"/>
  <c r="C181" i="6"/>
  <c r="D181" i="6"/>
  <c r="A182" i="6"/>
  <c r="C182" i="6"/>
  <c r="D182" i="6"/>
  <c r="A183" i="6"/>
  <c r="C183" i="6"/>
  <c r="D183" i="6"/>
  <c r="A184" i="6"/>
  <c r="C184" i="6"/>
  <c r="D184" i="6"/>
  <c r="A185" i="6"/>
  <c r="C185" i="6"/>
  <c r="D185" i="6"/>
  <c r="A186" i="6"/>
  <c r="C186" i="6"/>
  <c r="D186" i="6"/>
  <c r="A187" i="6"/>
  <c r="C187" i="6"/>
  <c r="D187" i="6"/>
  <c r="A188" i="6"/>
  <c r="C188" i="6"/>
  <c r="D188" i="6"/>
  <c r="A189" i="6"/>
  <c r="C189" i="6"/>
  <c r="D189" i="6"/>
  <c r="A190" i="6"/>
  <c r="C190" i="6"/>
  <c r="D190" i="6"/>
  <c r="A191" i="6"/>
  <c r="C191" i="6"/>
  <c r="D191" i="6"/>
  <c r="A192" i="6"/>
  <c r="C192" i="6"/>
  <c r="D192" i="6"/>
  <c r="A193" i="6"/>
  <c r="C193" i="6"/>
  <c r="D193" i="6"/>
  <c r="A194" i="6"/>
  <c r="C194" i="6"/>
  <c r="D194" i="6"/>
  <c r="A195" i="6"/>
  <c r="C195" i="6"/>
  <c r="D195" i="6"/>
  <c r="A196" i="6"/>
  <c r="C196" i="6"/>
  <c r="D196" i="6"/>
  <c r="A197" i="6"/>
  <c r="C197" i="6"/>
  <c r="D197" i="6"/>
  <c r="A198" i="6"/>
  <c r="C198" i="6"/>
  <c r="D198" i="6"/>
  <c r="A199" i="6"/>
  <c r="C199" i="6"/>
  <c r="D199" i="6"/>
  <c r="A200" i="6"/>
  <c r="C200" i="6"/>
  <c r="D200" i="6"/>
  <c r="A201" i="6"/>
  <c r="C201" i="6"/>
  <c r="D201" i="6"/>
  <c r="A202" i="6"/>
  <c r="C202" i="6"/>
  <c r="D202" i="6"/>
  <c r="A203" i="6"/>
  <c r="C203" i="6"/>
  <c r="D203" i="6"/>
  <c r="A204" i="6"/>
  <c r="C204" i="6"/>
  <c r="D204" i="6"/>
  <c r="A205" i="6"/>
  <c r="C205" i="6"/>
  <c r="D205" i="6"/>
  <c r="A206" i="6"/>
  <c r="C206" i="6"/>
  <c r="D206" i="6"/>
  <c r="A207" i="6"/>
  <c r="C207" i="6"/>
  <c r="D207" i="6"/>
  <c r="A208" i="6"/>
  <c r="C208" i="6"/>
  <c r="D208" i="6"/>
  <c r="A209" i="6"/>
  <c r="C209" i="6"/>
  <c r="D209" i="6"/>
  <c r="A210" i="6"/>
  <c r="C210" i="6"/>
  <c r="D210" i="6"/>
  <c r="A211" i="6"/>
  <c r="C211" i="6"/>
  <c r="D211" i="6"/>
  <c r="A212" i="6"/>
  <c r="C212" i="6"/>
  <c r="D212" i="6"/>
  <c r="A213" i="6"/>
  <c r="C213" i="6"/>
  <c r="D213" i="6"/>
  <c r="A214" i="6"/>
  <c r="C214" i="6"/>
  <c r="D214" i="6"/>
  <c r="A215" i="6"/>
  <c r="C215" i="6"/>
  <c r="D215" i="6"/>
  <c r="A216" i="6"/>
  <c r="C216" i="6"/>
  <c r="D216" i="6"/>
  <c r="A217" i="6"/>
  <c r="C217" i="6"/>
  <c r="D217" i="6"/>
  <c r="A218" i="6"/>
  <c r="C218" i="6"/>
  <c r="D218" i="6"/>
  <c r="A219" i="6"/>
  <c r="C219" i="6"/>
  <c r="D219" i="6"/>
  <c r="A220" i="6"/>
  <c r="C220" i="6"/>
  <c r="D220" i="6"/>
  <c r="A221" i="6"/>
  <c r="C221" i="6"/>
  <c r="D221" i="6"/>
  <c r="A222" i="6"/>
  <c r="C222" i="6"/>
  <c r="D222" i="6"/>
  <c r="A223" i="6"/>
  <c r="C223" i="6"/>
  <c r="D223" i="6"/>
  <c r="A224" i="6"/>
  <c r="C224" i="6"/>
  <c r="D224" i="6"/>
  <c r="A225" i="6"/>
  <c r="C225" i="6"/>
  <c r="D225" i="6"/>
  <c r="A226" i="6"/>
  <c r="C226" i="6"/>
  <c r="D226" i="6"/>
  <c r="A227" i="6"/>
  <c r="C227" i="6"/>
  <c r="D227" i="6"/>
  <c r="A228" i="6"/>
  <c r="C228" i="6"/>
  <c r="D228" i="6"/>
  <c r="A229" i="6"/>
  <c r="C229" i="6"/>
  <c r="D229" i="6"/>
  <c r="A230" i="6"/>
  <c r="C230" i="6"/>
  <c r="D230" i="6"/>
  <c r="A231" i="6"/>
  <c r="C231" i="6"/>
  <c r="D231" i="6"/>
  <c r="A232" i="6"/>
  <c r="C232" i="6"/>
  <c r="D232" i="6"/>
  <c r="A233" i="6"/>
  <c r="C233" i="6"/>
  <c r="D233" i="6"/>
  <c r="A234" i="6"/>
  <c r="C234" i="6"/>
  <c r="D234" i="6"/>
  <c r="A235" i="6"/>
  <c r="C235" i="6"/>
  <c r="D235" i="6"/>
  <c r="A236" i="6"/>
  <c r="C236" i="6"/>
  <c r="D236" i="6"/>
  <c r="A237" i="6"/>
  <c r="C237" i="6"/>
  <c r="D237" i="6"/>
  <c r="A238" i="6"/>
  <c r="C238" i="6"/>
  <c r="D238" i="6"/>
  <c r="A239" i="6"/>
  <c r="C239" i="6"/>
  <c r="D239" i="6"/>
  <c r="A240" i="6"/>
  <c r="C240" i="6"/>
  <c r="D240" i="6"/>
  <c r="A241" i="6"/>
  <c r="C241" i="6"/>
  <c r="D241" i="6"/>
  <c r="A242" i="6"/>
  <c r="C242" i="6"/>
  <c r="D242" i="6"/>
  <c r="A243" i="6"/>
  <c r="C243" i="6"/>
  <c r="D243" i="6"/>
  <c r="A244" i="6"/>
  <c r="C244" i="6"/>
  <c r="D244" i="6"/>
  <c r="A245" i="6"/>
  <c r="C245" i="6"/>
  <c r="D245" i="6"/>
  <c r="A246" i="6"/>
  <c r="C246" i="6"/>
  <c r="D246" i="6"/>
  <c r="A247" i="6"/>
  <c r="C247" i="6"/>
  <c r="D247" i="6"/>
  <c r="A248" i="6"/>
  <c r="C248" i="6"/>
  <c r="D248" i="6"/>
  <c r="A249" i="6"/>
  <c r="C249" i="6"/>
  <c r="D249" i="6"/>
  <c r="A250" i="6"/>
  <c r="C250" i="6"/>
  <c r="D250" i="6"/>
  <c r="A251" i="6"/>
  <c r="C251" i="6"/>
  <c r="D251" i="6"/>
  <c r="A252" i="6"/>
  <c r="C252" i="6"/>
  <c r="D252" i="6"/>
  <c r="A253" i="6"/>
  <c r="C253" i="6"/>
  <c r="D253" i="6"/>
  <c r="A254" i="6"/>
  <c r="C254" i="6"/>
  <c r="D254" i="6"/>
  <c r="A255" i="6"/>
  <c r="C255" i="6"/>
  <c r="D255" i="6"/>
  <c r="A256" i="6"/>
  <c r="C256" i="6"/>
  <c r="D256" i="6"/>
  <c r="A257" i="6"/>
  <c r="C257" i="6"/>
  <c r="D257" i="6"/>
  <c r="A258" i="6"/>
  <c r="C258" i="6"/>
  <c r="D258" i="6"/>
  <c r="A259" i="6"/>
  <c r="C259" i="6"/>
  <c r="D259" i="6"/>
  <c r="A260" i="6"/>
  <c r="C260" i="6"/>
  <c r="D260" i="6"/>
  <c r="A261" i="6"/>
  <c r="C261" i="6"/>
  <c r="D261" i="6"/>
  <c r="A262" i="6"/>
  <c r="C262" i="6"/>
  <c r="D262" i="6"/>
  <c r="A263" i="6"/>
  <c r="C263" i="6"/>
  <c r="D263" i="6"/>
  <c r="A264" i="6"/>
  <c r="C264" i="6"/>
  <c r="D264" i="6"/>
  <c r="A265" i="6"/>
  <c r="C265" i="6"/>
  <c r="D265" i="6"/>
  <c r="A266" i="6"/>
  <c r="C266" i="6"/>
  <c r="D266" i="6"/>
  <c r="A267" i="6"/>
  <c r="C267" i="6"/>
  <c r="D267" i="6"/>
  <c r="A268" i="6"/>
  <c r="C268" i="6"/>
  <c r="D268" i="6"/>
  <c r="A269" i="6"/>
  <c r="C269" i="6"/>
  <c r="D269" i="6"/>
  <c r="A270" i="6"/>
  <c r="C270" i="6"/>
  <c r="D270" i="6"/>
  <c r="A271" i="6"/>
  <c r="C271" i="6"/>
  <c r="D271" i="6"/>
  <c r="A272" i="6"/>
  <c r="C272" i="6"/>
  <c r="D272" i="6"/>
  <c r="A273" i="6"/>
  <c r="C273" i="6"/>
  <c r="D273" i="6"/>
  <c r="A274" i="6"/>
  <c r="C274" i="6"/>
  <c r="D274" i="6"/>
  <c r="A275" i="6"/>
  <c r="C275" i="6"/>
  <c r="D275" i="6"/>
  <c r="A276" i="6"/>
  <c r="C276" i="6"/>
  <c r="D276" i="6"/>
  <c r="A277" i="6"/>
  <c r="C277" i="6"/>
  <c r="D277" i="6"/>
  <c r="A278" i="6"/>
  <c r="C278" i="6"/>
  <c r="D278" i="6"/>
  <c r="A279" i="6"/>
  <c r="C279" i="6"/>
  <c r="D279" i="6"/>
  <c r="A280" i="6"/>
  <c r="C280" i="6"/>
  <c r="D280" i="6"/>
  <c r="A281" i="6"/>
  <c r="C281" i="6"/>
  <c r="D281" i="6"/>
  <c r="A282" i="6"/>
  <c r="C282" i="6"/>
  <c r="D282" i="6"/>
  <c r="A283" i="6"/>
  <c r="C283" i="6"/>
  <c r="D283" i="6"/>
  <c r="A284" i="6"/>
  <c r="C284" i="6"/>
  <c r="D284" i="6"/>
  <c r="A285" i="6"/>
  <c r="C285" i="6"/>
  <c r="D285" i="6"/>
  <c r="A286" i="6"/>
  <c r="C286" i="6"/>
  <c r="D286" i="6"/>
  <c r="A287" i="6"/>
  <c r="C287" i="6"/>
  <c r="D287" i="6"/>
  <c r="A288" i="6"/>
  <c r="C288" i="6"/>
  <c r="D288" i="6"/>
  <c r="A289" i="6"/>
  <c r="C289" i="6"/>
  <c r="D289" i="6"/>
  <c r="A290" i="6"/>
  <c r="C290" i="6"/>
  <c r="D290" i="6"/>
  <c r="A291" i="6"/>
  <c r="C291" i="6"/>
  <c r="D291" i="6"/>
  <c r="A292" i="6"/>
  <c r="C292" i="6"/>
  <c r="D292" i="6"/>
  <c r="A293" i="6"/>
  <c r="C293" i="6"/>
  <c r="D293" i="6"/>
  <c r="A294" i="6"/>
  <c r="C294" i="6"/>
  <c r="D294" i="6"/>
  <c r="A295" i="6"/>
  <c r="C295" i="6"/>
  <c r="D295" i="6"/>
  <c r="A296" i="6"/>
  <c r="C296" i="6"/>
  <c r="D296" i="6"/>
  <c r="A297" i="6"/>
  <c r="C297" i="6"/>
  <c r="D297" i="6"/>
  <c r="A298" i="6"/>
  <c r="C298" i="6"/>
  <c r="D298" i="6"/>
  <c r="A299" i="6"/>
  <c r="C299" i="6"/>
  <c r="D299" i="6"/>
  <c r="A300" i="6"/>
  <c r="C300" i="6"/>
  <c r="D300" i="6"/>
  <c r="A301" i="6"/>
  <c r="C301" i="6"/>
  <c r="D301" i="6"/>
  <c r="A302" i="6"/>
  <c r="C302" i="6"/>
  <c r="D302" i="6"/>
  <c r="A303" i="6"/>
  <c r="C303" i="6"/>
  <c r="D303" i="6"/>
  <c r="A304" i="6"/>
  <c r="C304" i="6"/>
  <c r="D304" i="6"/>
  <c r="A305" i="6"/>
  <c r="C305" i="6"/>
  <c r="D305" i="6"/>
  <c r="A306" i="6"/>
  <c r="C306" i="6"/>
  <c r="D306" i="6"/>
  <c r="A307" i="6"/>
  <c r="C307" i="6"/>
  <c r="D307" i="6"/>
  <c r="A308" i="6"/>
  <c r="C308" i="6"/>
  <c r="D308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9" i="6"/>
  <c r="C2" i="9"/>
  <c r="C3" i="10"/>
  <c r="C4" i="10"/>
  <c r="C5" i="10"/>
  <c r="C6" i="10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C41" i="6"/>
  <c r="D41" i="6"/>
  <c r="C42" i="6"/>
  <c r="D42" i="6"/>
  <c r="C43" i="6"/>
  <c r="D43" i="6"/>
  <c r="C44" i="6"/>
  <c r="D44" i="6"/>
  <c r="C45" i="6"/>
  <c r="D45" i="6"/>
  <c r="C46" i="6"/>
  <c r="D46" i="6"/>
  <c r="C47" i="6"/>
  <c r="D47" i="6"/>
  <c r="C48" i="6"/>
  <c r="D48" i="6"/>
  <c r="C49" i="6"/>
  <c r="D49" i="6"/>
  <c r="C50" i="6"/>
  <c r="D50" i="6"/>
  <c r="C51" i="6"/>
  <c r="D51" i="6"/>
  <c r="C52" i="6"/>
  <c r="D52" i="6"/>
  <c r="C53" i="6"/>
  <c r="D53" i="6"/>
  <c r="C54" i="6"/>
  <c r="D54" i="6"/>
  <c r="C55" i="6"/>
  <c r="D55" i="6"/>
  <c r="C56" i="6"/>
  <c r="D56" i="6"/>
  <c r="C57" i="6"/>
  <c r="D57" i="6"/>
  <c r="C58" i="6"/>
  <c r="D58" i="6"/>
  <c r="C59" i="6"/>
  <c r="D59" i="6"/>
  <c r="C60" i="6"/>
  <c r="D60" i="6"/>
  <c r="C61" i="6"/>
  <c r="D61" i="6"/>
  <c r="C62" i="6"/>
  <c r="D62" i="6"/>
  <c r="C63" i="6"/>
  <c r="D63" i="6"/>
  <c r="C64" i="6"/>
  <c r="D64" i="6"/>
  <c r="C65" i="6"/>
  <c r="D65" i="6"/>
  <c r="C66" i="6"/>
  <c r="D66" i="6"/>
  <c r="C67" i="6"/>
  <c r="D67" i="6"/>
  <c r="C68" i="6"/>
  <c r="D68" i="6"/>
  <c r="C10" i="6"/>
  <c r="D10" i="6"/>
  <c r="C11" i="6"/>
  <c r="D11" i="6"/>
  <c r="C12" i="6"/>
  <c r="D12" i="6"/>
  <c r="C13" i="6"/>
  <c r="D13" i="6"/>
  <c r="C14" i="6"/>
  <c r="D14" i="6"/>
  <c r="D9" i="6"/>
  <c r="C9" i="6"/>
  <c r="A11" i="5"/>
  <c r="A3" i="9" s="1"/>
  <c r="A12" i="5"/>
  <c r="A4" i="9" s="1"/>
  <c r="A13" i="5"/>
  <c r="A5" i="9" s="1"/>
  <c r="A14" i="5"/>
  <c r="A6" i="9" s="1"/>
  <c r="B2" i="9"/>
  <c r="F100" i="9" l="1"/>
  <c r="J100" i="9"/>
  <c r="G100" i="9"/>
  <c r="K100" i="9"/>
  <c r="E100" i="9"/>
  <c r="H100" i="9"/>
  <c r="I100" i="9"/>
  <c r="F92" i="9"/>
  <c r="J92" i="9"/>
  <c r="G92" i="9"/>
  <c r="K92" i="9"/>
  <c r="H92" i="9"/>
  <c r="I92" i="9"/>
  <c r="E92" i="9"/>
  <c r="F84" i="9"/>
  <c r="J84" i="9"/>
  <c r="G84" i="9"/>
  <c r="K84" i="9"/>
  <c r="H84" i="9"/>
  <c r="E84" i="9"/>
  <c r="I84" i="9"/>
  <c r="F76" i="9"/>
  <c r="J76" i="9"/>
  <c r="G76" i="9"/>
  <c r="K76" i="9"/>
  <c r="H76" i="9"/>
  <c r="E76" i="9"/>
  <c r="I76" i="9"/>
  <c r="H72" i="9"/>
  <c r="F72" i="9"/>
  <c r="K72" i="9"/>
  <c r="G72" i="9"/>
  <c r="I72" i="9"/>
  <c r="E72" i="9"/>
  <c r="J72" i="9"/>
  <c r="G64" i="9"/>
  <c r="K64" i="9"/>
  <c r="H64" i="9"/>
  <c r="E64" i="9"/>
  <c r="F64" i="9"/>
  <c r="I64" i="9"/>
  <c r="J64" i="9"/>
  <c r="G56" i="9"/>
  <c r="K56" i="9"/>
  <c r="H56" i="9"/>
  <c r="E56" i="9"/>
  <c r="F56" i="9"/>
  <c r="I56" i="9"/>
  <c r="J56" i="9"/>
  <c r="H48" i="9"/>
  <c r="F48" i="9"/>
  <c r="K48" i="9"/>
  <c r="G48" i="9"/>
  <c r="E48" i="9"/>
  <c r="I48" i="9"/>
  <c r="J48" i="9"/>
  <c r="H40" i="9"/>
  <c r="F40" i="9"/>
  <c r="I40" i="9"/>
  <c r="J40" i="9"/>
  <c r="E40" i="9"/>
  <c r="G40" i="9"/>
  <c r="K40" i="9"/>
  <c r="H32" i="9"/>
  <c r="F32" i="9"/>
  <c r="J32" i="9"/>
  <c r="I32" i="9"/>
  <c r="K32" i="9"/>
  <c r="E32" i="9"/>
  <c r="G32" i="9"/>
  <c r="H24" i="9"/>
  <c r="F24" i="9"/>
  <c r="J24" i="9"/>
  <c r="I24" i="9"/>
  <c r="K24" i="9"/>
  <c r="E24" i="9"/>
  <c r="G24" i="9"/>
  <c r="H20" i="9"/>
  <c r="F20" i="9"/>
  <c r="J20" i="9"/>
  <c r="E20" i="9"/>
  <c r="G20" i="9"/>
  <c r="I20" i="9"/>
  <c r="K20" i="9"/>
  <c r="H12" i="9"/>
  <c r="F12" i="9"/>
  <c r="J12" i="9"/>
  <c r="E12" i="9"/>
  <c r="G12" i="9"/>
  <c r="I12" i="9"/>
  <c r="K12" i="9"/>
  <c r="G129" i="9"/>
  <c r="K129" i="9"/>
  <c r="H129" i="9"/>
  <c r="J129" i="9"/>
  <c r="E129" i="9"/>
  <c r="F129" i="9"/>
  <c r="I129" i="9"/>
  <c r="G121" i="9"/>
  <c r="K121" i="9"/>
  <c r="H121" i="9"/>
  <c r="I121" i="9"/>
  <c r="J121" i="9"/>
  <c r="E121" i="9"/>
  <c r="F121" i="9"/>
  <c r="G113" i="9"/>
  <c r="K113" i="9"/>
  <c r="H113" i="9"/>
  <c r="I113" i="9"/>
  <c r="J113" i="9"/>
  <c r="E113" i="9"/>
  <c r="F113" i="9"/>
  <c r="G105" i="9"/>
  <c r="K105" i="9"/>
  <c r="H105" i="9"/>
  <c r="I105" i="9"/>
  <c r="J105" i="9"/>
  <c r="E105" i="9"/>
  <c r="F105" i="9"/>
  <c r="E99" i="9"/>
  <c r="I99" i="9"/>
  <c r="F99" i="9"/>
  <c r="J99" i="9"/>
  <c r="K99" i="9"/>
  <c r="G99" i="9"/>
  <c r="H99" i="9"/>
  <c r="E95" i="9"/>
  <c r="I95" i="9"/>
  <c r="F95" i="9"/>
  <c r="J95" i="9"/>
  <c r="G95" i="9"/>
  <c r="K95" i="9"/>
  <c r="H95" i="9"/>
  <c r="E91" i="9"/>
  <c r="I91" i="9"/>
  <c r="F91" i="9"/>
  <c r="J91" i="9"/>
  <c r="G91" i="9"/>
  <c r="K91" i="9"/>
  <c r="H91" i="9"/>
  <c r="E87" i="9"/>
  <c r="I87" i="9"/>
  <c r="F87" i="9"/>
  <c r="J87" i="9"/>
  <c r="G87" i="9"/>
  <c r="K87" i="9"/>
  <c r="H87" i="9"/>
  <c r="E83" i="9"/>
  <c r="I83" i="9"/>
  <c r="F83" i="9"/>
  <c r="J83" i="9"/>
  <c r="G83" i="9"/>
  <c r="K83" i="9"/>
  <c r="H83" i="9"/>
  <c r="E79" i="9"/>
  <c r="I79" i="9"/>
  <c r="F79" i="9"/>
  <c r="J79" i="9"/>
  <c r="G79" i="9"/>
  <c r="K79" i="9"/>
  <c r="H79" i="9"/>
  <c r="E75" i="9"/>
  <c r="I75" i="9"/>
  <c r="F75" i="9"/>
  <c r="J75" i="9"/>
  <c r="G75" i="9"/>
  <c r="K75" i="9"/>
  <c r="H75" i="9"/>
  <c r="G71" i="9"/>
  <c r="K71" i="9"/>
  <c r="H71" i="9"/>
  <c r="I71" i="9"/>
  <c r="E71" i="9"/>
  <c r="J71" i="9"/>
  <c r="F71" i="9"/>
  <c r="F67" i="9"/>
  <c r="J67" i="9"/>
  <c r="G67" i="9"/>
  <c r="K67" i="9"/>
  <c r="H67" i="9"/>
  <c r="I67" i="9"/>
  <c r="E67" i="9"/>
  <c r="F63" i="9"/>
  <c r="J63" i="9"/>
  <c r="G63" i="9"/>
  <c r="K63" i="9"/>
  <c r="E63" i="9"/>
  <c r="H63" i="9"/>
  <c r="I63" i="9"/>
  <c r="F59" i="9"/>
  <c r="J59" i="9"/>
  <c r="G59" i="9"/>
  <c r="K59" i="9"/>
  <c r="H59" i="9"/>
  <c r="I59" i="9"/>
  <c r="E59" i="9"/>
  <c r="F55" i="9"/>
  <c r="J55" i="9"/>
  <c r="G55" i="9"/>
  <c r="K55" i="9"/>
  <c r="E55" i="9"/>
  <c r="H55" i="9"/>
  <c r="I55" i="9"/>
  <c r="G51" i="9"/>
  <c r="K51" i="9"/>
  <c r="F51" i="9"/>
  <c r="H51" i="9"/>
  <c r="E51" i="9"/>
  <c r="I51" i="9"/>
  <c r="J51" i="9"/>
  <c r="G47" i="9"/>
  <c r="K47" i="9"/>
  <c r="H47" i="9"/>
  <c r="I47" i="9"/>
  <c r="J47" i="9"/>
  <c r="E47" i="9"/>
  <c r="F47" i="9"/>
  <c r="G43" i="9"/>
  <c r="K43" i="9"/>
  <c r="I43" i="9"/>
  <c r="E43" i="9"/>
  <c r="J43" i="9"/>
  <c r="F43" i="9"/>
  <c r="H43" i="9"/>
  <c r="G39" i="9"/>
  <c r="K39" i="9"/>
  <c r="E39" i="9"/>
  <c r="I39" i="9"/>
  <c r="H39" i="9"/>
  <c r="J39" i="9"/>
  <c r="F39" i="9"/>
  <c r="G35" i="9"/>
  <c r="K35" i="9"/>
  <c r="E35" i="9"/>
  <c r="I35" i="9"/>
  <c r="F35" i="9"/>
  <c r="H35" i="9"/>
  <c r="J35" i="9"/>
  <c r="G31" i="9"/>
  <c r="K31" i="9"/>
  <c r="E31" i="9"/>
  <c r="I31" i="9"/>
  <c r="H31" i="9"/>
  <c r="J31" i="9"/>
  <c r="F31" i="9"/>
  <c r="G27" i="9"/>
  <c r="K27" i="9"/>
  <c r="E27" i="9"/>
  <c r="I27" i="9"/>
  <c r="F27" i="9"/>
  <c r="H27" i="9"/>
  <c r="J27" i="9"/>
  <c r="G23" i="9"/>
  <c r="K23" i="9"/>
  <c r="E23" i="9"/>
  <c r="I23" i="9"/>
  <c r="H23" i="9"/>
  <c r="J23" i="9"/>
  <c r="F23" i="9"/>
  <c r="G19" i="9"/>
  <c r="K19" i="9"/>
  <c r="E19" i="9"/>
  <c r="I19" i="9"/>
  <c r="F19" i="9"/>
  <c r="H19" i="9"/>
  <c r="J19" i="9"/>
  <c r="G15" i="9"/>
  <c r="K15" i="9"/>
  <c r="E15" i="9"/>
  <c r="I15" i="9"/>
  <c r="H15" i="9"/>
  <c r="J15" i="9"/>
  <c r="F15" i="9"/>
  <c r="G11" i="9"/>
  <c r="K11" i="9"/>
  <c r="E11" i="9"/>
  <c r="I11" i="9"/>
  <c r="F11" i="9"/>
  <c r="H11" i="9"/>
  <c r="J11" i="9"/>
  <c r="G7" i="9"/>
  <c r="K7" i="9"/>
  <c r="E7" i="9"/>
  <c r="I7" i="9"/>
  <c r="H7" i="9"/>
  <c r="J7" i="9"/>
  <c r="F7" i="9"/>
  <c r="F128" i="9"/>
  <c r="J128" i="9"/>
  <c r="G128" i="9"/>
  <c r="K128" i="9"/>
  <c r="I128" i="9"/>
  <c r="E128" i="9"/>
  <c r="H128" i="9"/>
  <c r="F124" i="9"/>
  <c r="J124" i="9"/>
  <c r="G124" i="9"/>
  <c r="K124" i="9"/>
  <c r="E124" i="9"/>
  <c r="H124" i="9"/>
  <c r="I124" i="9"/>
  <c r="F120" i="9"/>
  <c r="J120" i="9"/>
  <c r="G120" i="9"/>
  <c r="K120" i="9"/>
  <c r="I120" i="9"/>
  <c r="E120" i="9"/>
  <c r="H120" i="9"/>
  <c r="F116" i="9"/>
  <c r="J116" i="9"/>
  <c r="G116" i="9"/>
  <c r="K116" i="9"/>
  <c r="E116" i="9"/>
  <c r="H116" i="9"/>
  <c r="I116" i="9"/>
  <c r="F112" i="9"/>
  <c r="J112" i="9"/>
  <c r="G112" i="9"/>
  <c r="K112" i="9"/>
  <c r="H112" i="9"/>
  <c r="I112" i="9"/>
  <c r="E112" i="9"/>
  <c r="F108" i="9"/>
  <c r="J108" i="9"/>
  <c r="G108" i="9"/>
  <c r="K108" i="9"/>
  <c r="E108" i="9"/>
  <c r="H108" i="9"/>
  <c r="I108" i="9"/>
  <c r="F104" i="9"/>
  <c r="J104" i="9"/>
  <c r="G104" i="9"/>
  <c r="K104" i="9"/>
  <c r="H104" i="9"/>
  <c r="I104" i="9"/>
  <c r="E104" i="9"/>
  <c r="H94" i="9"/>
  <c r="E94" i="9"/>
  <c r="I94" i="9"/>
  <c r="F94" i="9"/>
  <c r="J94" i="9"/>
  <c r="K94" i="9"/>
  <c r="G94" i="9"/>
  <c r="H86" i="9"/>
  <c r="E86" i="9"/>
  <c r="I86" i="9"/>
  <c r="F86" i="9"/>
  <c r="J86" i="9"/>
  <c r="G86" i="9"/>
  <c r="K86" i="9"/>
  <c r="H78" i="9"/>
  <c r="E78" i="9"/>
  <c r="I78" i="9"/>
  <c r="F78" i="9"/>
  <c r="J78" i="9"/>
  <c r="G78" i="9"/>
  <c r="K78" i="9"/>
  <c r="E70" i="9"/>
  <c r="F70" i="9"/>
  <c r="J70" i="9"/>
  <c r="I70" i="9"/>
  <c r="K70" i="9"/>
  <c r="G70" i="9"/>
  <c r="H70" i="9"/>
  <c r="E58" i="9"/>
  <c r="I58" i="9"/>
  <c r="F58" i="9"/>
  <c r="J58" i="9"/>
  <c r="G58" i="9"/>
  <c r="H58" i="9"/>
  <c r="K58" i="9"/>
  <c r="F50" i="9"/>
  <c r="J50" i="9"/>
  <c r="H50" i="9"/>
  <c r="I50" i="9"/>
  <c r="K50" i="9"/>
  <c r="E50" i="9"/>
  <c r="G50" i="9"/>
  <c r="F42" i="9"/>
  <c r="J42" i="9"/>
  <c r="E42" i="9"/>
  <c r="K42" i="9"/>
  <c r="G42" i="9"/>
  <c r="H42" i="9"/>
  <c r="I42" i="9"/>
  <c r="F34" i="9"/>
  <c r="J34" i="9"/>
  <c r="H34" i="9"/>
  <c r="K34" i="9"/>
  <c r="E34" i="9"/>
  <c r="G34" i="9"/>
  <c r="I34" i="9"/>
  <c r="F26" i="9"/>
  <c r="J26" i="9"/>
  <c r="H26" i="9"/>
  <c r="K26" i="9"/>
  <c r="E26" i="9"/>
  <c r="G26" i="9"/>
  <c r="I26" i="9"/>
  <c r="F14" i="9"/>
  <c r="J14" i="9"/>
  <c r="H14" i="9"/>
  <c r="G14" i="9"/>
  <c r="I14" i="9"/>
  <c r="K14" i="9"/>
  <c r="E14" i="9"/>
  <c r="E131" i="9"/>
  <c r="I131" i="9"/>
  <c r="F131" i="9"/>
  <c r="J131" i="9"/>
  <c r="G131" i="9"/>
  <c r="H131" i="9"/>
  <c r="K131" i="9"/>
  <c r="E123" i="9"/>
  <c r="I123" i="9"/>
  <c r="F123" i="9"/>
  <c r="J123" i="9"/>
  <c r="K123" i="9"/>
  <c r="G123" i="9"/>
  <c r="H123" i="9"/>
  <c r="E115" i="9"/>
  <c r="I115" i="9"/>
  <c r="F115" i="9"/>
  <c r="J115" i="9"/>
  <c r="K115" i="9"/>
  <c r="G115" i="9"/>
  <c r="H115" i="9"/>
  <c r="E107" i="9"/>
  <c r="I107" i="9"/>
  <c r="F107" i="9"/>
  <c r="J107" i="9"/>
  <c r="K107" i="9"/>
  <c r="G107" i="9"/>
  <c r="H107" i="9"/>
  <c r="H98" i="9"/>
  <c r="E98" i="9"/>
  <c r="I98" i="9"/>
  <c r="J98" i="9"/>
  <c r="K98" i="9"/>
  <c r="F98" i="9"/>
  <c r="G98" i="9"/>
  <c r="H90" i="9"/>
  <c r="E90" i="9"/>
  <c r="I90" i="9"/>
  <c r="F90" i="9"/>
  <c r="J90" i="9"/>
  <c r="G90" i="9"/>
  <c r="K90" i="9"/>
  <c r="H82" i="9"/>
  <c r="E82" i="9"/>
  <c r="I82" i="9"/>
  <c r="F82" i="9"/>
  <c r="J82" i="9"/>
  <c r="G82" i="9"/>
  <c r="K82" i="9"/>
  <c r="F74" i="9"/>
  <c r="H74" i="9"/>
  <c r="I74" i="9"/>
  <c r="E74" i="9"/>
  <c r="J74" i="9"/>
  <c r="G74" i="9"/>
  <c r="K74" i="9"/>
  <c r="E66" i="9"/>
  <c r="I66" i="9"/>
  <c r="F66" i="9"/>
  <c r="J66" i="9"/>
  <c r="G66" i="9"/>
  <c r="H66" i="9"/>
  <c r="K66" i="9"/>
  <c r="E62" i="9"/>
  <c r="I62" i="9"/>
  <c r="F62" i="9"/>
  <c r="J62" i="9"/>
  <c r="K62" i="9"/>
  <c r="G62" i="9"/>
  <c r="H62" i="9"/>
  <c r="E54" i="9"/>
  <c r="I54" i="9"/>
  <c r="F54" i="9"/>
  <c r="J54" i="9"/>
  <c r="K54" i="9"/>
  <c r="G54" i="9"/>
  <c r="H54" i="9"/>
  <c r="F46" i="9"/>
  <c r="J46" i="9"/>
  <c r="I46" i="9"/>
  <c r="E46" i="9"/>
  <c r="K46" i="9"/>
  <c r="G46" i="9"/>
  <c r="H46" i="9"/>
  <c r="F38" i="9"/>
  <c r="J38" i="9"/>
  <c r="H38" i="9"/>
  <c r="G38" i="9"/>
  <c r="I38" i="9"/>
  <c r="E38" i="9"/>
  <c r="K38" i="9"/>
  <c r="F30" i="9"/>
  <c r="J30" i="9"/>
  <c r="H30" i="9"/>
  <c r="G30" i="9"/>
  <c r="I30" i="9"/>
  <c r="K30" i="9"/>
  <c r="E30" i="9"/>
  <c r="F22" i="9"/>
  <c r="J22" i="9"/>
  <c r="H22" i="9"/>
  <c r="G22" i="9"/>
  <c r="I22" i="9"/>
  <c r="E22" i="9"/>
  <c r="K22" i="9"/>
  <c r="F18" i="9"/>
  <c r="J18" i="9"/>
  <c r="H18" i="9"/>
  <c r="K18" i="9"/>
  <c r="E18" i="9"/>
  <c r="G18" i="9"/>
  <c r="I18" i="9"/>
  <c r="F10" i="9"/>
  <c r="J10" i="9"/>
  <c r="H10" i="9"/>
  <c r="K10" i="9"/>
  <c r="E10" i="9"/>
  <c r="G10" i="9"/>
  <c r="I10" i="9"/>
  <c r="F6" i="9"/>
  <c r="J6" i="9"/>
  <c r="H6" i="9"/>
  <c r="G6" i="9"/>
  <c r="I6" i="9"/>
  <c r="E6" i="9"/>
  <c r="K6" i="9"/>
  <c r="E127" i="9"/>
  <c r="I127" i="9"/>
  <c r="F127" i="9"/>
  <c r="J127" i="9"/>
  <c r="G127" i="9"/>
  <c r="H127" i="9"/>
  <c r="K127" i="9"/>
  <c r="E119" i="9"/>
  <c r="I119" i="9"/>
  <c r="F119" i="9"/>
  <c r="J119" i="9"/>
  <c r="G119" i="9"/>
  <c r="H119" i="9"/>
  <c r="K119" i="9"/>
  <c r="E111" i="9"/>
  <c r="I111" i="9"/>
  <c r="F111" i="9"/>
  <c r="J111" i="9"/>
  <c r="G111" i="9"/>
  <c r="H111" i="9"/>
  <c r="K111" i="9"/>
  <c r="E103" i="9"/>
  <c r="I103" i="9"/>
  <c r="F103" i="9"/>
  <c r="J103" i="9"/>
  <c r="G103" i="9"/>
  <c r="H103" i="9"/>
  <c r="K103" i="9"/>
  <c r="G97" i="9"/>
  <c r="K97" i="9"/>
  <c r="H97" i="9"/>
  <c r="E97" i="9"/>
  <c r="I97" i="9"/>
  <c r="F97" i="9"/>
  <c r="J97" i="9"/>
  <c r="G93" i="9"/>
  <c r="K93" i="9"/>
  <c r="H93" i="9"/>
  <c r="E93" i="9"/>
  <c r="I93" i="9"/>
  <c r="F93" i="9"/>
  <c r="J93" i="9"/>
  <c r="G89" i="9"/>
  <c r="K89" i="9"/>
  <c r="H89" i="9"/>
  <c r="E89" i="9"/>
  <c r="I89" i="9"/>
  <c r="F89" i="9"/>
  <c r="J89" i="9"/>
  <c r="G85" i="9"/>
  <c r="K85" i="9"/>
  <c r="H85" i="9"/>
  <c r="E85" i="9"/>
  <c r="I85" i="9"/>
  <c r="J85" i="9"/>
  <c r="F85" i="9"/>
  <c r="G81" i="9"/>
  <c r="K81" i="9"/>
  <c r="H81" i="9"/>
  <c r="E81" i="9"/>
  <c r="I81" i="9"/>
  <c r="F81" i="9"/>
  <c r="J81" i="9"/>
  <c r="G77" i="9"/>
  <c r="K77" i="9"/>
  <c r="H77" i="9"/>
  <c r="E77" i="9"/>
  <c r="I77" i="9"/>
  <c r="F77" i="9"/>
  <c r="J77" i="9"/>
  <c r="E73" i="9"/>
  <c r="I73" i="9"/>
  <c r="J73" i="9"/>
  <c r="F73" i="9"/>
  <c r="K73" i="9"/>
  <c r="G73" i="9"/>
  <c r="H73" i="9"/>
  <c r="H69" i="9"/>
  <c r="E69" i="9"/>
  <c r="I69" i="9"/>
  <c r="J69" i="9"/>
  <c r="K69" i="9"/>
  <c r="F69" i="9"/>
  <c r="G69" i="9"/>
  <c r="H65" i="9"/>
  <c r="E65" i="9"/>
  <c r="I65" i="9"/>
  <c r="F65" i="9"/>
  <c r="G65" i="9"/>
  <c r="J65" i="9"/>
  <c r="K65" i="9"/>
  <c r="H61" i="9"/>
  <c r="E61" i="9"/>
  <c r="I61" i="9"/>
  <c r="J61" i="9"/>
  <c r="K61" i="9"/>
  <c r="F61" i="9"/>
  <c r="G61" i="9"/>
  <c r="H57" i="9"/>
  <c r="E57" i="9"/>
  <c r="I57" i="9"/>
  <c r="F57" i="9"/>
  <c r="G57" i="9"/>
  <c r="J57" i="9"/>
  <c r="K57" i="9"/>
  <c r="E53" i="9"/>
  <c r="H53" i="9"/>
  <c r="I53" i="9"/>
  <c r="J53" i="9"/>
  <c r="K53" i="9"/>
  <c r="F53" i="9"/>
  <c r="G53" i="9"/>
  <c r="E49" i="9"/>
  <c r="I49" i="9"/>
  <c r="J49" i="9"/>
  <c r="F49" i="9"/>
  <c r="K49" i="9"/>
  <c r="G49" i="9"/>
  <c r="H49" i="9"/>
  <c r="E45" i="9"/>
  <c r="I45" i="9"/>
  <c r="F45" i="9"/>
  <c r="K45" i="9"/>
  <c r="G45" i="9"/>
  <c r="H45" i="9"/>
  <c r="J45" i="9"/>
  <c r="E41" i="9"/>
  <c r="I41" i="9"/>
  <c r="G41" i="9"/>
  <c r="H41" i="9"/>
  <c r="J41" i="9"/>
  <c r="K41" i="9"/>
  <c r="F41" i="9"/>
  <c r="E37" i="9"/>
  <c r="I37" i="9"/>
  <c r="G37" i="9"/>
  <c r="K37" i="9"/>
  <c r="F37" i="9"/>
  <c r="H37" i="9"/>
  <c r="J37" i="9"/>
  <c r="E33" i="9"/>
  <c r="I33" i="9"/>
  <c r="G33" i="9"/>
  <c r="K33" i="9"/>
  <c r="J33" i="9"/>
  <c r="F33" i="9"/>
  <c r="H33" i="9"/>
  <c r="E29" i="9"/>
  <c r="I29" i="9"/>
  <c r="G29" i="9"/>
  <c r="K29" i="9"/>
  <c r="F29" i="9"/>
  <c r="H29" i="9"/>
  <c r="J29" i="9"/>
  <c r="E25" i="9"/>
  <c r="I25" i="9"/>
  <c r="G25" i="9"/>
  <c r="K25" i="9"/>
  <c r="J25" i="9"/>
  <c r="F25" i="9"/>
  <c r="H25" i="9"/>
  <c r="E21" i="9"/>
  <c r="I21" i="9"/>
  <c r="G21" i="9"/>
  <c r="K21" i="9"/>
  <c r="F21" i="9"/>
  <c r="H21" i="9"/>
  <c r="J21" i="9"/>
  <c r="E17" i="9"/>
  <c r="I17" i="9"/>
  <c r="G17" i="9"/>
  <c r="K17" i="9"/>
  <c r="J17" i="9"/>
  <c r="F17" i="9"/>
  <c r="H17" i="9"/>
  <c r="E13" i="9"/>
  <c r="I13" i="9"/>
  <c r="G13" i="9"/>
  <c r="K13" i="9"/>
  <c r="F13" i="9"/>
  <c r="H13" i="9"/>
  <c r="J13" i="9"/>
  <c r="E9" i="9"/>
  <c r="I9" i="9"/>
  <c r="G9" i="9"/>
  <c r="K9" i="9"/>
  <c r="J9" i="9"/>
  <c r="F9" i="9"/>
  <c r="H9" i="9"/>
  <c r="E5" i="9"/>
  <c r="I5" i="9"/>
  <c r="G5" i="9"/>
  <c r="K5" i="9"/>
  <c r="F5" i="9"/>
  <c r="H5" i="9"/>
  <c r="J5" i="9"/>
  <c r="H130" i="9"/>
  <c r="E130" i="9"/>
  <c r="I130" i="9"/>
  <c r="J130" i="9"/>
  <c r="K130" i="9"/>
  <c r="F130" i="9"/>
  <c r="G130" i="9"/>
  <c r="H126" i="9"/>
  <c r="E126" i="9"/>
  <c r="I126" i="9"/>
  <c r="G126" i="9"/>
  <c r="J126" i="9"/>
  <c r="K126" i="9"/>
  <c r="F126" i="9"/>
  <c r="H122" i="9"/>
  <c r="E122" i="9"/>
  <c r="I122" i="9"/>
  <c r="J122" i="9"/>
  <c r="K122" i="9"/>
  <c r="F122" i="9"/>
  <c r="G122" i="9"/>
  <c r="H118" i="9"/>
  <c r="E118" i="9"/>
  <c r="I118" i="9"/>
  <c r="F118" i="9"/>
  <c r="G118" i="9"/>
  <c r="J118" i="9"/>
  <c r="K118" i="9"/>
  <c r="H114" i="9"/>
  <c r="E114" i="9"/>
  <c r="I114" i="9"/>
  <c r="J114" i="9"/>
  <c r="K114" i="9"/>
  <c r="F114" i="9"/>
  <c r="G114" i="9"/>
  <c r="H110" i="9"/>
  <c r="E110" i="9"/>
  <c r="I110" i="9"/>
  <c r="F110" i="9"/>
  <c r="G110" i="9"/>
  <c r="J110" i="9"/>
  <c r="K110" i="9"/>
  <c r="H106" i="9"/>
  <c r="E106" i="9"/>
  <c r="I106" i="9"/>
  <c r="J106" i="9"/>
  <c r="K106" i="9"/>
  <c r="F106" i="9"/>
  <c r="G106" i="9"/>
  <c r="H102" i="9"/>
  <c r="E102" i="9"/>
  <c r="I102" i="9"/>
  <c r="F102" i="9"/>
  <c r="G102" i="9"/>
  <c r="J102" i="9"/>
  <c r="K102" i="9"/>
  <c r="F96" i="9"/>
  <c r="J96" i="9"/>
  <c r="G96" i="9"/>
  <c r="K96" i="9"/>
  <c r="H96" i="9"/>
  <c r="E96" i="9"/>
  <c r="I96" i="9"/>
  <c r="F88" i="9"/>
  <c r="J88" i="9"/>
  <c r="G88" i="9"/>
  <c r="K88" i="9"/>
  <c r="H88" i="9"/>
  <c r="E88" i="9"/>
  <c r="I88" i="9"/>
  <c r="F80" i="9"/>
  <c r="J80" i="9"/>
  <c r="G80" i="9"/>
  <c r="K80" i="9"/>
  <c r="H80" i="9"/>
  <c r="E80" i="9"/>
  <c r="I80" i="9"/>
  <c r="G68" i="9"/>
  <c r="K68" i="9"/>
  <c r="H68" i="9"/>
  <c r="I68" i="9"/>
  <c r="J68" i="9"/>
  <c r="E68" i="9"/>
  <c r="F68" i="9"/>
  <c r="G60" i="9"/>
  <c r="K60" i="9"/>
  <c r="H60" i="9"/>
  <c r="I60" i="9"/>
  <c r="J60" i="9"/>
  <c r="E60" i="9"/>
  <c r="F60" i="9"/>
  <c r="H52" i="9"/>
  <c r="E52" i="9"/>
  <c r="J52" i="9"/>
  <c r="F52" i="9"/>
  <c r="K52" i="9"/>
  <c r="G52" i="9"/>
  <c r="I52" i="9"/>
  <c r="H44" i="9"/>
  <c r="G44" i="9"/>
  <c r="I44" i="9"/>
  <c r="J44" i="9"/>
  <c r="K44" i="9"/>
  <c r="E44" i="9"/>
  <c r="F44" i="9"/>
  <c r="H36" i="9"/>
  <c r="F36" i="9"/>
  <c r="J36" i="9"/>
  <c r="E36" i="9"/>
  <c r="G36" i="9"/>
  <c r="I36" i="9"/>
  <c r="K36" i="9"/>
  <c r="H28" i="9"/>
  <c r="F28" i="9"/>
  <c r="J28" i="9"/>
  <c r="E28" i="9"/>
  <c r="G28" i="9"/>
  <c r="I28" i="9"/>
  <c r="K28" i="9"/>
  <c r="H16" i="9"/>
  <c r="F16" i="9"/>
  <c r="J16" i="9"/>
  <c r="I16" i="9"/>
  <c r="K16" i="9"/>
  <c r="E16" i="9"/>
  <c r="G16" i="9"/>
  <c r="H8" i="9"/>
  <c r="F8" i="9"/>
  <c r="J8" i="9"/>
  <c r="I8" i="9"/>
  <c r="K8" i="9"/>
  <c r="E8" i="9"/>
  <c r="G8" i="9"/>
  <c r="G125" i="9"/>
  <c r="K125" i="9"/>
  <c r="H125" i="9"/>
  <c r="E125" i="9"/>
  <c r="F125" i="9"/>
  <c r="I125" i="9"/>
  <c r="J125" i="9"/>
  <c r="G117" i="9"/>
  <c r="K117" i="9"/>
  <c r="H117" i="9"/>
  <c r="E117" i="9"/>
  <c r="F117" i="9"/>
  <c r="I117" i="9"/>
  <c r="J117" i="9"/>
  <c r="G109" i="9"/>
  <c r="K109" i="9"/>
  <c r="H109" i="9"/>
  <c r="E109" i="9"/>
  <c r="F109" i="9"/>
  <c r="I109" i="9"/>
  <c r="J109" i="9"/>
  <c r="G101" i="9"/>
  <c r="K101" i="9"/>
  <c r="H101" i="9"/>
  <c r="E101" i="9"/>
  <c r="F101" i="9"/>
  <c r="I101" i="9"/>
  <c r="J101" i="9"/>
  <c r="F4" i="9"/>
  <c r="G4" i="9"/>
  <c r="H4" i="9"/>
  <c r="I4" i="9"/>
  <c r="J4" i="9"/>
  <c r="K4" i="9"/>
  <c r="E4" i="9"/>
  <c r="E3" i="9"/>
  <c r="F3" i="9"/>
  <c r="G3" i="9"/>
  <c r="H3" i="9"/>
  <c r="I3" i="9"/>
  <c r="J3" i="9"/>
  <c r="K3" i="9"/>
  <c r="H2" i="9"/>
  <c r="G2" i="9"/>
  <c r="I2" i="9"/>
  <c r="K2" i="9"/>
  <c r="J2" i="9"/>
  <c r="F2" i="9"/>
  <c r="E2" i="9"/>
  <c r="AE138" i="5"/>
  <c r="AC138" i="5"/>
  <c r="V138" i="5"/>
  <c r="D130" i="9" s="1"/>
  <c r="AE126" i="5"/>
  <c r="AC126" i="5"/>
  <c r="AF126" i="5" s="1"/>
  <c r="X126" i="5" s="1"/>
  <c r="Y126" i="5" s="1"/>
  <c r="V126" i="5"/>
  <c r="D118" i="9" s="1"/>
  <c r="AE125" i="5"/>
  <c r="AF125" i="5" s="1"/>
  <c r="X125" i="5" s="1"/>
  <c r="Y125" i="5" s="1"/>
  <c r="AC125" i="5"/>
  <c r="V125" i="5"/>
  <c r="D117" i="9" s="1"/>
  <c r="AE124" i="5"/>
  <c r="AC124" i="5"/>
  <c r="V124" i="5"/>
  <c r="D116" i="9" s="1"/>
  <c r="AE123" i="5"/>
  <c r="AC123" i="5"/>
  <c r="AF123" i="5" s="1"/>
  <c r="X123" i="5" s="1"/>
  <c r="Y123" i="5" s="1"/>
  <c r="V123" i="5"/>
  <c r="D115" i="9" s="1"/>
  <c r="AE104" i="5"/>
  <c r="AC104" i="5"/>
  <c r="AF104" i="5" s="1"/>
  <c r="X104" i="5" s="1"/>
  <c r="Y104" i="5" s="1"/>
  <c r="V104" i="5"/>
  <c r="D96" i="9" s="1"/>
  <c r="AE103" i="5"/>
  <c r="AC103" i="5"/>
  <c r="V103" i="5"/>
  <c r="D95" i="9" s="1"/>
  <c r="AE102" i="5"/>
  <c r="AC102" i="5"/>
  <c r="V102" i="5"/>
  <c r="D94" i="9" s="1"/>
  <c r="AE101" i="5"/>
  <c r="AC101" i="5"/>
  <c r="V101" i="5"/>
  <c r="D93" i="9" s="1"/>
  <c r="AE100" i="5"/>
  <c r="AC100" i="5"/>
  <c r="AF100" i="5" s="1"/>
  <c r="X100" i="5" s="1"/>
  <c r="Y100" i="5" s="1"/>
  <c r="V100" i="5"/>
  <c r="D92" i="9" s="1"/>
  <c r="AE99" i="5"/>
  <c r="AC99" i="5"/>
  <c r="V99" i="5"/>
  <c r="D91" i="9" s="1"/>
  <c r="AE98" i="5"/>
  <c r="AC98" i="5"/>
  <c r="V98" i="5"/>
  <c r="D90" i="9" s="1"/>
  <c r="AE97" i="5"/>
  <c r="AC97" i="5"/>
  <c r="V97" i="5"/>
  <c r="D89" i="9" s="1"/>
  <c r="AE96" i="5"/>
  <c r="AC96" i="5"/>
  <c r="AF96" i="5" s="1"/>
  <c r="X96" i="5" s="1"/>
  <c r="Y96" i="5" s="1"/>
  <c r="V96" i="5"/>
  <c r="D88" i="9" s="1"/>
  <c r="AE95" i="5"/>
  <c r="AC95" i="5"/>
  <c r="V95" i="5"/>
  <c r="D87" i="9" s="1"/>
  <c r="AE94" i="5"/>
  <c r="AC94" i="5"/>
  <c r="V94" i="5"/>
  <c r="D86" i="9" s="1"/>
  <c r="AE93" i="5"/>
  <c r="AC93" i="5"/>
  <c r="V93" i="5"/>
  <c r="D85" i="9" s="1"/>
  <c r="AE92" i="5"/>
  <c r="AC92" i="5"/>
  <c r="AF92" i="5" s="1"/>
  <c r="X92" i="5" s="1"/>
  <c r="Y92" i="5" s="1"/>
  <c r="V92" i="5"/>
  <c r="D84" i="9" s="1"/>
  <c r="AE91" i="5"/>
  <c r="AC91" i="5"/>
  <c r="V91" i="5"/>
  <c r="D83" i="9" s="1"/>
  <c r="AE90" i="5"/>
  <c r="AC90" i="5"/>
  <c r="V90" i="5"/>
  <c r="D82" i="9" s="1"/>
  <c r="AE89" i="5"/>
  <c r="AC89" i="5"/>
  <c r="V89" i="5"/>
  <c r="D81" i="9" s="1"/>
  <c r="AE88" i="5"/>
  <c r="AC88" i="5"/>
  <c r="V88" i="5"/>
  <c r="D80" i="9" s="1"/>
  <c r="AE87" i="5"/>
  <c r="AC87" i="5"/>
  <c r="V87" i="5"/>
  <c r="D79" i="9" s="1"/>
  <c r="AE86" i="5"/>
  <c r="AC86" i="5"/>
  <c r="V86" i="5"/>
  <c r="D78" i="9" s="1"/>
  <c r="AE85" i="5"/>
  <c r="AF85" i="5" s="1"/>
  <c r="X85" i="5" s="1"/>
  <c r="Y85" i="5" s="1"/>
  <c r="AC85" i="5"/>
  <c r="V85" i="5"/>
  <c r="D77" i="9" s="1"/>
  <c r="AE84" i="5"/>
  <c r="AC84" i="5"/>
  <c r="V84" i="5"/>
  <c r="D76" i="9" s="1"/>
  <c r="AE83" i="5"/>
  <c r="AC83" i="5"/>
  <c r="V83" i="5"/>
  <c r="D75" i="9" s="1"/>
  <c r="AE82" i="5"/>
  <c r="AC82" i="5"/>
  <c r="V82" i="5"/>
  <c r="D74" i="9" s="1"/>
  <c r="AE81" i="5"/>
  <c r="AC81" i="5"/>
  <c r="V81" i="5"/>
  <c r="D73" i="9" s="1"/>
  <c r="AE80" i="5"/>
  <c r="AC80" i="5"/>
  <c r="V80" i="5"/>
  <c r="D72" i="9" s="1"/>
  <c r="AE79" i="5"/>
  <c r="AC79" i="5"/>
  <c r="AF79" i="5" s="1"/>
  <c r="X79" i="5" s="1"/>
  <c r="Y79" i="5" s="1"/>
  <c r="V79" i="5"/>
  <c r="D71" i="9" s="1"/>
  <c r="AE78" i="5"/>
  <c r="AC78" i="5"/>
  <c r="V78" i="5"/>
  <c r="D70" i="9" s="1"/>
  <c r="AE77" i="5"/>
  <c r="AC77" i="5"/>
  <c r="V77" i="5"/>
  <c r="D69" i="9" s="1"/>
  <c r="AE76" i="5"/>
  <c r="AC76" i="5"/>
  <c r="V76" i="5"/>
  <c r="D68" i="9" s="1"/>
  <c r="AE75" i="5"/>
  <c r="AC75" i="5"/>
  <c r="V75" i="5"/>
  <c r="D67" i="9" s="1"/>
  <c r="AE74" i="5"/>
  <c r="AC74" i="5"/>
  <c r="V74" i="5"/>
  <c r="D66" i="9" s="1"/>
  <c r="AE73" i="5"/>
  <c r="AC73" i="5"/>
  <c r="V73" i="5"/>
  <c r="D65" i="9" s="1"/>
  <c r="AE72" i="5"/>
  <c r="AC72" i="5"/>
  <c r="V72" i="5"/>
  <c r="D64" i="9" s="1"/>
  <c r="AE71" i="5"/>
  <c r="AC71" i="5"/>
  <c r="AF71" i="5" s="1"/>
  <c r="X71" i="5" s="1"/>
  <c r="Y71" i="5" s="1"/>
  <c r="V71" i="5"/>
  <c r="D63" i="9" s="1"/>
  <c r="AE70" i="5"/>
  <c r="AC70" i="5"/>
  <c r="V70" i="5"/>
  <c r="D62" i="9" s="1"/>
  <c r="AE69" i="5"/>
  <c r="AC69" i="5"/>
  <c r="V69" i="5"/>
  <c r="D61" i="9" s="1"/>
  <c r="AE68" i="5"/>
  <c r="AC68" i="5"/>
  <c r="AF68" i="5" s="1"/>
  <c r="X68" i="5" s="1"/>
  <c r="Y68" i="5" s="1"/>
  <c r="V68" i="5"/>
  <c r="D60" i="9" s="1"/>
  <c r="AE67" i="5"/>
  <c r="AC67" i="5"/>
  <c r="V67" i="5"/>
  <c r="D59" i="9" s="1"/>
  <c r="AE66" i="5"/>
  <c r="AC66" i="5"/>
  <c r="V66" i="5"/>
  <c r="D58" i="9" s="1"/>
  <c r="AE65" i="5"/>
  <c r="AC65" i="5"/>
  <c r="V65" i="5"/>
  <c r="D57" i="9" s="1"/>
  <c r="AE64" i="5"/>
  <c r="AC64" i="5"/>
  <c r="V64" i="5"/>
  <c r="D56" i="9" s="1"/>
  <c r="AE63" i="5"/>
  <c r="AC63" i="5"/>
  <c r="V63" i="5"/>
  <c r="D55" i="9" s="1"/>
  <c r="AE62" i="5"/>
  <c r="AC62" i="5"/>
  <c r="V62" i="5"/>
  <c r="D54" i="9" s="1"/>
  <c r="AE61" i="5"/>
  <c r="AC61" i="5"/>
  <c r="V61" i="5"/>
  <c r="D53" i="9" s="1"/>
  <c r="AE60" i="5"/>
  <c r="AC60" i="5"/>
  <c r="AF60" i="5" s="1"/>
  <c r="X60" i="5" s="1"/>
  <c r="Y60" i="5" s="1"/>
  <c r="V60" i="5"/>
  <c r="D52" i="9" s="1"/>
  <c r="AE59" i="5"/>
  <c r="AC59" i="5"/>
  <c r="V59" i="5"/>
  <c r="D51" i="9" s="1"/>
  <c r="AE58" i="5"/>
  <c r="AC58" i="5"/>
  <c r="V58" i="5"/>
  <c r="D50" i="9" s="1"/>
  <c r="AE57" i="5"/>
  <c r="AC57" i="5"/>
  <c r="V57" i="5"/>
  <c r="D49" i="9" s="1"/>
  <c r="AE56" i="5"/>
  <c r="AC56" i="5"/>
  <c r="V56" i="5"/>
  <c r="D48" i="9" s="1"/>
  <c r="AE55" i="5"/>
  <c r="AC55" i="5"/>
  <c r="V55" i="5"/>
  <c r="D47" i="9" s="1"/>
  <c r="AE54" i="5"/>
  <c r="AC54" i="5"/>
  <c r="V54" i="5"/>
  <c r="D46" i="9" s="1"/>
  <c r="AE53" i="5"/>
  <c r="AF53" i="5" s="1"/>
  <c r="X53" i="5" s="1"/>
  <c r="Y53" i="5" s="1"/>
  <c r="AC53" i="5"/>
  <c r="V53" i="5"/>
  <c r="D45" i="9" s="1"/>
  <c r="AE52" i="5"/>
  <c r="AC52" i="5"/>
  <c r="V52" i="5"/>
  <c r="D44" i="9" s="1"/>
  <c r="AE51" i="5"/>
  <c r="AF51" i="5" s="1"/>
  <c r="X51" i="5" s="1"/>
  <c r="Y51" i="5" s="1"/>
  <c r="AC51" i="5"/>
  <c r="V51" i="5"/>
  <c r="D43" i="9" s="1"/>
  <c r="AE50" i="5"/>
  <c r="AC50" i="5"/>
  <c r="V50" i="5"/>
  <c r="D42" i="9" s="1"/>
  <c r="AE49" i="5"/>
  <c r="AC49" i="5"/>
  <c r="V49" i="5"/>
  <c r="D41" i="9" s="1"/>
  <c r="AE48" i="5"/>
  <c r="AC48" i="5"/>
  <c r="V48" i="5"/>
  <c r="D40" i="9" s="1"/>
  <c r="AE47" i="5"/>
  <c r="AC47" i="5"/>
  <c r="V47" i="5"/>
  <c r="D39" i="9" s="1"/>
  <c r="AE46" i="5"/>
  <c r="AC46" i="5"/>
  <c r="V46" i="5"/>
  <c r="D38" i="9" s="1"/>
  <c r="AE45" i="5"/>
  <c r="AC45" i="5"/>
  <c r="V45" i="5"/>
  <c r="D37" i="9" s="1"/>
  <c r="AE44" i="5"/>
  <c r="AC44" i="5"/>
  <c r="AF44" i="5" s="1"/>
  <c r="X44" i="5" s="1"/>
  <c r="Y44" i="5" s="1"/>
  <c r="V44" i="5"/>
  <c r="D36" i="9" s="1"/>
  <c r="AE43" i="5"/>
  <c r="AC43" i="5"/>
  <c r="AF43" i="5" s="1"/>
  <c r="X43" i="5" s="1"/>
  <c r="Y43" i="5" s="1"/>
  <c r="V43" i="5"/>
  <c r="D35" i="9" s="1"/>
  <c r="AE42" i="5"/>
  <c r="AC42" i="5"/>
  <c r="V42" i="5"/>
  <c r="D34" i="9" s="1"/>
  <c r="AE41" i="5"/>
  <c r="AC41" i="5"/>
  <c r="V41" i="5"/>
  <c r="D33" i="9" s="1"/>
  <c r="AE40" i="5"/>
  <c r="AC40" i="5"/>
  <c r="V40" i="5"/>
  <c r="D32" i="9" s="1"/>
  <c r="AE39" i="5"/>
  <c r="AC39" i="5"/>
  <c r="AF39" i="5" s="1"/>
  <c r="X39" i="5" s="1"/>
  <c r="Y39" i="5" s="1"/>
  <c r="V39" i="5"/>
  <c r="D31" i="9" s="1"/>
  <c r="AE38" i="5"/>
  <c r="AC38" i="5"/>
  <c r="V38" i="5"/>
  <c r="D30" i="9" s="1"/>
  <c r="AE37" i="5"/>
  <c r="AC37" i="5"/>
  <c r="V37" i="5"/>
  <c r="D29" i="9" s="1"/>
  <c r="AE36" i="5"/>
  <c r="AC36" i="5"/>
  <c r="AF36" i="5" s="1"/>
  <c r="X36" i="5" s="1"/>
  <c r="Y36" i="5" s="1"/>
  <c r="V36" i="5"/>
  <c r="D28" i="9" s="1"/>
  <c r="AE35" i="5"/>
  <c r="AC35" i="5"/>
  <c r="V35" i="5"/>
  <c r="D27" i="9" s="1"/>
  <c r="AE34" i="5"/>
  <c r="AC34" i="5"/>
  <c r="V34" i="5"/>
  <c r="D26" i="9" s="1"/>
  <c r="AE33" i="5"/>
  <c r="AC33" i="5"/>
  <c r="V33" i="5"/>
  <c r="D25" i="9" s="1"/>
  <c r="AE32" i="5"/>
  <c r="AC32" i="5"/>
  <c r="V32" i="5"/>
  <c r="D24" i="9" s="1"/>
  <c r="AE31" i="5"/>
  <c r="AC31" i="5"/>
  <c r="V31" i="5"/>
  <c r="D23" i="9" s="1"/>
  <c r="AE30" i="5"/>
  <c r="AC30" i="5"/>
  <c r="V30" i="5"/>
  <c r="D22" i="9" s="1"/>
  <c r="AE29" i="5"/>
  <c r="AC29" i="5"/>
  <c r="V29" i="5"/>
  <c r="D21" i="9" s="1"/>
  <c r="AE28" i="5"/>
  <c r="AC28" i="5"/>
  <c r="AF28" i="5" s="1"/>
  <c r="X28" i="5" s="1"/>
  <c r="Y28" i="5" s="1"/>
  <c r="V28" i="5"/>
  <c r="D20" i="9" s="1"/>
  <c r="AE27" i="5"/>
  <c r="AC27" i="5"/>
  <c r="V27" i="5"/>
  <c r="D19" i="9" s="1"/>
  <c r="AE26" i="5"/>
  <c r="AC26" i="5"/>
  <c r="V26" i="5"/>
  <c r="D18" i="9" s="1"/>
  <c r="AE25" i="5"/>
  <c r="AC25" i="5"/>
  <c r="V25" i="5"/>
  <c r="D17" i="9" s="1"/>
  <c r="AE24" i="5"/>
  <c r="AC24" i="5"/>
  <c r="V24" i="5"/>
  <c r="D16" i="9" s="1"/>
  <c r="AE23" i="5"/>
  <c r="AC23" i="5"/>
  <c r="V23" i="5"/>
  <c r="D15" i="9" s="1"/>
  <c r="AE22" i="5"/>
  <c r="AC22" i="5"/>
  <c r="V22" i="5"/>
  <c r="D14" i="9" s="1"/>
  <c r="AE21" i="5"/>
  <c r="AC21" i="5"/>
  <c r="V21" i="5"/>
  <c r="D13" i="9" s="1"/>
  <c r="AE20" i="5"/>
  <c r="AC20" i="5"/>
  <c r="V20" i="5"/>
  <c r="D12" i="9" s="1"/>
  <c r="AE19" i="5"/>
  <c r="AC19" i="5"/>
  <c r="V19" i="5"/>
  <c r="D11" i="9" s="1"/>
  <c r="AE18" i="5"/>
  <c r="AC18" i="5"/>
  <c r="V18" i="5"/>
  <c r="D10" i="9" s="1"/>
  <c r="AE17" i="5"/>
  <c r="AC17" i="5"/>
  <c r="V17" i="5"/>
  <c r="D9" i="9" s="1"/>
  <c r="AE16" i="5"/>
  <c r="AC16" i="5"/>
  <c r="V16" i="5"/>
  <c r="D8" i="9" s="1"/>
  <c r="AE15" i="5"/>
  <c r="AC15" i="5"/>
  <c r="AF15" i="5" s="1"/>
  <c r="X15" i="5" s="1"/>
  <c r="Y15" i="5" s="1"/>
  <c r="V15" i="5"/>
  <c r="D7" i="9" s="1"/>
  <c r="AE14" i="5"/>
  <c r="AC14" i="5"/>
  <c r="V14" i="5"/>
  <c r="D6" i="9" s="1"/>
  <c r="AE13" i="5"/>
  <c r="AC13" i="5"/>
  <c r="V13" i="5"/>
  <c r="D5" i="9" s="1"/>
  <c r="AE12" i="5"/>
  <c r="AC12" i="5"/>
  <c r="V12" i="5"/>
  <c r="D4" i="9" s="1"/>
  <c r="AE11" i="5"/>
  <c r="AC11" i="5"/>
  <c r="V11" i="5"/>
  <c r="D3" i="9" s="1"/>
  <c r="AE10" i="5"/>
  <c r="AC10" i="5"/>
  <c r="V10" i="5"/>
  <c r="D2" i="9" s="1"/>
  <c r="AF138" i="5" l="1"/>
  <c r="X138" i="5" s="1"/>
  <c r="Y138" i="5" s="1"/>
  <c r="AF103" i="5"/>
  <c r="X103" i="5" s="1"/>
  <c r="Y103" i="5" s="1"/>
  <c r="AF57" i="5"/>
  <c r="X57" i="5" s="1"/>
  <c r="Y57" i="5" s="1"/>
  <c r="AF25" i="5"/>
  <c r="X25" i="5" s="1"/>
  <c r="Y25" i="5" s="1"/>
  <c r="AF13" i="5"/>
  <c r="X13" i="5" s="1"/>
  <c r="Y13" i="5" s="1"/>
  <c r="AF37" i="5"/>
  <c r="X37" i="5" s="1"/>
  <c r="Y37" i="5" s="1"/>
  <c r="AF98" i="5"/>
  <c r="X98" i="5" s="1"/>
  <c r="Y98" i="5" s="1"/>
  <c r="AF16" i="5"/>
  <c r="X16" i="5" s="1"/>
  <c r="Y16" i="5" s="1"/>
  <c r="AF32" i="5"/>
  <c r="X32" i="5" s="1"/>
  <c r="Y32" i="5" s="1"/>
  <c r="AF40" i="5"/>
  <c r="X40" i="5" s="1"/>
  <c r="Y40" i="5" s="1"/>
  <c r="AF45" i="5"/>
  <c r="X45" i="5" s="1"/>
  <c r="Y45" i="5" s="1"/>
  <c r="AF17" i="5"/>
  <c r="X17" i="5" s="1"/>
  <c r="Y17" i="5" s="1"/>
  <c r="AF11" i="5"/>
  <c r="X11" i="5" s="1"/>
  <c r="Y11" i="5" s="1"/>
  <c r="AF19" i="5"/>
  <c r="X19" i="5" s="1"/>
  <c r="Y19" i="5" s="1"/>
  <c r="AF27" i="5"/>
  <c r="X27" i="5" s="1"/>
  <c r="Y27" i="5" s="1"/>
  <c r="AF35" i="5"/>
  <c r="X35" i="5" s="1"/>
  <c r="Y35" i="5" s="1"/>
  <c r="AF48" i="5"/>
  <c r="X48" i="5" s="1"/>
  <c r="Y48" i="5" s="1"/>
  <c r="AF72" i="5"/>
  <c r="X72" i="5" s="1"/>
  <c r="Y72" i="5" s="1"/>
  <c r="AF80" i="5"/>
  <c r="X80" i="5" s="1"/>
  <c r="Y80" i="5" s="1"/>
  <c r="AF75" i="5"/>
  <c r="X75" i="5" s="1"/>
  <c r="Y75" i="5" s="1"/>
  <c r="AF83" i="5"/>
  <c r="X83" i="5" s="1"/>
  <c r="AF10" i="5"/>
  <c r="X10" i="5" s="1"/>
  <c r="Z10" i="5" s="1"/>
  <c r="AF34" i="5"/>
  <c r="X34" i="5" s="1"/>
  <c r="Y34" i="5" s="1"/>
  <c r="AF42" i="5"/>
  <c r="X42" i="5" s="1"/>
  <c r="Y42" i="5" s="1"/>
  <c r="AF47" i="5"/>
  <c r="X47" i="5" s="1"/>
  <c r="Y47" i="5" s="1"/>
  <c r="AF49" i="5"/>
  <c r="X49" i="5" s="1"/>
  <c r="Y49" i="5" s="1"/>
  <c r="AF67" i="5"/>
  <c r="X67" i="5" s="1"/>
  <c r="Y67" i="5" s="1"/>
  <c r="AF70" i="5"/>
  <c r="X70" i="5" s="1"/>
  <c r="AF78" i="5"/>
  <c r="X78" i="5" s="1"/>
  <c r="Y78" i="5" s="1"/>
  <c r="AF102" i="5"/>
  <c r="X102" i="5" s="1"/>
  <c r="AF81" i="5"/>
  <c r="X81" i="5" s="1"/>
  <c r="Y81" i="5" s="1"/>
  <c r="AF89" i="5"/>
  <c r="X89" i="5" s="1"/>
  <c r="Y89" i="5" s="1"/>
  <c r="AF76" i="5"/>
  <c r="X76" i="5" s="1"/>
  <c r="Y76" i="5" s="1"/>
  <c r="AF14" i="5"/>
  <c r="X14" i="5" s="1"/>
  <c r="Y14" i="5" s="1"/>
  <c r="AF38" i="5"/>
  <c r="X38" i="5" s="1"/>
  <c r="AF66" i="5"/>
  <c r="X66" i="5" s="1"/>
  <c r="AF74" i="5"/>
  <c r="X74" i="5" s="1"/>
  <c r="Y74" i="5" s="1"/>
  <c r="AF124" i="5"/>
  <c r="X124" i="5" s="1"/>
  <c r="AF46" i="5"/>
  <c r="X46" i="5" s="1"/>
  <c r="Y46" i="5" s="1"/>
  <c r="AF77" i="5"/>
  <c r="X77" i="5" s="1"/>
  <c r="Y77" i="5" s="1"/>
  <c r="AF59" i="5"/>
  <c r="X59" i="5" s="1"/>
  <c r="Y59" i="5" s="1"/>
  <c r="AF64" i="5"/>
  <c r="X64" i="5" s="1"/>
  <c r="Y64" i="5" s="1"/>
  <c r="AF91" i="5"/>
  <c r="X91" i="5" s="1"/>
  <c r="AF99" i="5"/>
  <c r="X99" i="5" s="1"/>
  <c r="AF12" i="5"/>
  <c r="X12" i="5" s="1"/>
  <c r="AF20" i="5"/>
  <c r="X20" i="5" s="1"/>
  <c r="AF24" i="5"/>
  <c r="X24" i="5" s="1"/>
  <c r="AF29" i="5"/>
  <c r="X29" i="5" s="1"/>
  <c r="Y29" i="5" s="1"/>
  <c r="AF62" i="5"/>
  <c r="X62" i="5" s="1"/>
  <c r="Y62" i="5" s="1"/>
  <c r="AF86" i="5"/>
  <c r="X86" i="5" s="1"/>
  <c r="Y86" i="5" s="1"/>
  <c r="AF90" i="5"/>
  <c r="X90" i="5" s="1"/>
  <c r="Y90" i="5" s="1"/>
  <c r="AF95" i="5"/>
  <c r="X95" i="5" s="1"/>
  <c r="Y95" i="5" s="1"/>
  <c r="AF101" i="5"/>
  <c r="X101" i="5" s="1"/>
  <c r="Y101" i="5" s="1"/>
  <c r="AF18" i="5"/>
  <c r="X18" i="5" s="1"/>
  <c r="Y18" i="5" s="1"/>
  <c r="AF23" i="5"/>
  <c r="X23" i="5" s="1"/>
  <c r="AF33" i="5"/>
  <c r="X33" i="5" s="1"/>
  <c r="AF52" i="5"/>
  <c r="X52" i="5" s="1"/>
  <c r="AF56" i="5"/>
  <c r="X56" i="5" s="1"/>
  <c r="Y56" i="5" s="1"/>
  <c r="AF61" i="5"/>
  <c r="X61" i="5" s="1"/>
  <c r="AF94" i="5"/>
  <c r="X94" i="5" s="1"/>
  <c r="AF22" i="5"/>
  <c r="X22" i="5" s="1"/>
  <c r="Y22" i="5" s="1"/>
  <c r="AF26" i="5"/>
  <c r="X26" i="5" s="1"/>
  <c r="Y26" i="5" s="1"/>
  <c r="AF31" i="5"/>
  <c r="X31" i="5" s="1"/>
  <c r="AF41" i="5"/>
  <c r="X41" i="5" s="1"/>
  <c r="Y41" i="5" s="1"/>
  <c r="AF50" i="5"/>
  <c r="X50" i="5" s="1"/>
  <c r="AF55" i="5"/>
  <c r="X55" i="5" s="1"/>
  <c r="Y55" i="5" s="1"/>
  <c r="AF65" i="5"/>
  <c r="X65" i="5" s="1"/>
  <c r="AF84" i="5"/>
  <c r="X84" i="5" s="1"/>
  <c r="AA84" i="5" s="1"/>
  <c r="AF88" i="5"/>
  <c r="X88" i="5" s="1"/>
  <c r="AF93" i="5"/>
  <c r="X93" i="5" s="1"/>
  <c r="AF21" i="5"/>
  <c r="X21" i="5" s="1"/>
  <c r="AF30" i="5"/>
  <c r="X30" i="5" s="1"/>
  <c r="AF54" i="5"/>
  <c r="X54" i="5" s="1"/>
  <c r="Y54" i="5" s="1"/>
  <c r="AF58" i="5"/>
  <c r="X58" i="5" s="1"/>
  <c r="AA58" i="5" s="1"/>
  <c r="AF63" i="5"/>
  <c r="X63" i="5" s="1"/>
  <c r="AF69" i="5"/>
  <c r="X69" i="5" s="1"/>
  <c r="AA69" i="5" s="1"/>
  <c r="AF73" i="5"/>
  <c r="X73" i="5" s="1"/>
  <c r="AF82" i="5"/>
  <c r="X82" i="5" s="1"/>
  <c r="Y82" i="5" s="1"/>
  <c r="AF87" i="5"/>
  <c r="X87" i="5" s="1"/>
  <c r="AF97" i="5"/>
  <c r="X97" i="5" s="1"/>
  <c r="AA34" i="5"/>
  <c r="Z34" i="5"/>
  <c r="Z44" i="5"/>
  <c r="AA44" i="5"/>
  <c r="AA90" i="5"/>
  <c r="Z90" i="5"/>
  <c r="AA77" i="5"/>
  <c r="Z100" i="5"/>
  <c r="AA100" i="5"/>
  <c r="Z57" i="5"/>
  <c r="AA57" i="5"/>
  <c r="Z52" i="5"/>
  <c r="AA47" i="5"/>
  <c r="Z47" i="5"/>
  <c r="AA37" i="5"/>
  <c r="Z37" i="5"/>
  <c r="Z75" i="5"/>
  <c r="AA80" i="5"/>
  <c r="Z80" i="5"/>
  <c r="AA85" i="5"/>
  <c r="Z85" i="5"/>
  <c r="AA98" i="5"/>
  <c r="Z98" i="5"/>
  <c r="Z103" i="5"/>
  <c r="AA16" i="5"/>
  <c r="Z16" i="5"/>
  <c r="AA93" i="5"/>
  <c r="Z126" i="5"/>
  <c r="AA126" i="5"/>
  <c r="AA45" i="5"/>
  <c r="Z45" i="5"/>
  <c r="Z78" i="5"/>
  <c r="AA78" i="5"/>
  <c r="Z124" i="5"/>
  <c r="AA39" i="5"/>
  <c r="Z39" i="5"/>
  <c r="AA32" i="5"/>
  <c r="Z32" i="5"/>
  <c r="Z63" i="5"/>
  <c r="AA27" i="5"/>
  <c r="Z27" i="5"/>
  <c r="AA60" i="5"/>
  <c r="AB60" i="5" s="1"/>
  <c r="U60" i="5" s="1"/>
  <c r="Z60" i="5"/>
  <c r="AA10" i="5"/>
  <c r="AA15" i="5"/>
  <c r="Z15" i="5"/>
  <c r="Z68" i="5"/>
  <c r="AA68" i="5"/>
  <c r="Z92" i="5"/>
  <c r="AA92" i="5"/>
  <c r="AA22" i="5"/>
  <c r="Z22" i="5"/>
  <c r="AA12" i="5"/>
  <c r="AA20" i="5"/>
  <c r="AA91" i="5"/>
  <c r="AA96" i="5"/>
  <c r="Z96" i="5"/>
  <c r="AA101" i="5"/>
  <c r="Z101" i="5"/>
  <c r="Z38" i="5"/>
  <c r="AA43" i="5"/>
  <c r="Z43" i="5"/>
  <c r="AA48" i="5"/>
  <c r="Z48" i="5"/>
  <c r="AA53" i="5"/>
  <c r="Z53" i="5"/>
  <c r="AA71" i="5"/>
  <c r="Z71" i="5"/>
  <c r="AA81" i="5"/>
  <c r="Z81" i="5"/>
  <c r="AA104" i="5"/>
  <c r="Z104" i="5"/>
  <c r="AA138" i="5"/>
  <c r="Z138" i="5"/>
  <c r="Z23" i="5"/>
  <c r="AA46" i="5"/>
  <c r="Z46" i="5"/>
  <c r="AA74" i="5"/>
  <c r="Z74" i="5"/>
  <c r="AA79" i="5"/>
  <c r="Z79" i="5"/>
  <c r="Z89" i="5"/>
  <c r="AA89" i="5"/>
  <c r="Z123" i="5"/>
  <c r="AA123" i="5"/>
  <c r="AA18" i="5"/>
  <c r="Z18" i="5"/>
  <c r="AB18" i="5"/>
  <c r="U18" i="5" s="1"/>
  <c r="Z61" i="5"/>
  <c r="Z76" i="5"/>
  <c r="AA76" i="5"/>
  <c r="AA13" i="5"/>
  <c r="Z13" i="5"/>
  <c r="Z28" i="5"/>
  <c r="AA28" i="5"/>
  <c r="AA26" i="5"/>
  <c r="Z26" i="5"/>
  <c r="AA31" i="5"/>
  <c r="Z41" i="5"/>
  <c r="AA41" i="5"/>
  <c r="AA42" i="5"/>
  <c r="Z42" i="5"/>
  <c r="AA33" i="5"/>
  <c r="Z36" i="5"/>
  <c r="AA36" i="5"/>
  <c r="Z102" i="5"/>
  <c r="AA125" i="5"/>
  <c r="Z125" i="5"/>
  <c r="AA21" i="5"/>
  <c r="AA54" i="5"/>
  <c r="Z54" i="5"/>
  <c r="AA59" i="5"/>
  <c r="Z59" i="5"/>
  <c r="AA82" i="5"/>
  <c r="Z82" i="5"/>
  <c r="Z87" i="5"/>
  <c r="Z97" i="5"/>
  <c r="Z51" i="5"/>
  <c r="Z67" i="5"/>
  <c r="Z83" i="5"/>
  <c r="AA19" i="5"/>
  <c r="AA35" i="5"/>
  <c r="AA51" i="5"/>
  <c r="AA67" i="5"/>
  <c r="Z19" i="5"/>
  <c r="Z35" i="5"/>
  <c r="AA17" i="5" l="1"/>
  <c r="Z86" i="5"/>
  <c r="Z25" i="5"/>
  <c r="AB85" i="5"/>
  <c r="U85" i="5" s="1"/>
  <c r="AA56" i="5"/>
  <c r="AA25" i="5"/>
  <c r="AA40" i="5"/>
  <c r="Z17" i="5"/>
  <c r="AA103" i="5"/>
  <c r="AB103" i="5" s="1"/>
  <c r="U103" i="5" s="1"/>
  <c r="AA75" i="5"/>
  <c r="Z11" i="5"/>
  <c r="Y10" i="5"/>
  <c r="AB10" i="5" s="1"/>
  <c r="U10" i="5" s="1"/>
  <c r="AA11" i="5"/>
  <c r="AA86" i="5"/>
  <c r="Z50" i="5"/>
  <c r="Y50" i="5"/>
  <c r="AA52" i="5"/>
  <c r="AB52" i="5" s="1"/>
  <c r="U52" i="5" s="1"/>
  <c r="Y52" i="5"/>
  <c r="Z72" i="5"/>
  <c r="AA97" i="5"/>
  <c r="Y97" i="5"/>
  <c r="Z30" i="5"/>
  <c r="Y30" i="5"/>
  <c r="Z33" i="5"/>
  <c r="Y33" i="5"/>
  <c r="AA14" i="5"/>
  <c r="AA72" i="5"/>
  <c r="AA62" i="5"/>
  <c r="AB62" i="5" s="1"/>
  <c r="U62" i="5" s="1"/>
  <c r="AA87" i="5"/>
  <c r="AB87" i="5" s="1"/>
  <c r="U87" i="5" s="1"/>
  <c r="Y87" i="5"/>
  <c r="Z21" i="5"/>
  <c r="Y21" i="5"/>
  <c r="Z31" i="5"/>
  <c r="AB31" i="5" s="1"/>
  <c r="U31" i="5" s="1"/>
  <c r="Y31" i="5"/>
  <c r="AA23" i="5"/>
  <c r="Y23" i="5"/>
  <c r="AB23" i="5" s="1"/>
  <c r="U23" i="5" s="1"/>
  <c r="Z24" i="5"/>
  <c r="Y24" i="5"/>
  <c r="Z14" i="5"/>
  <c r="Z55" i="5"/>
  <c r="Z49" i="5"/>
  <c r="AB49" i="5" s="1"/>
  <c r="U49" i="5" s="1"/>
  <c r="Z93" i="5"/>
  <c r="Y93" i="5"/>
  <c r="AB93" i="5" s="1"/>
  <c r="U93" i="5" s="1"/>
  <c r="Z20" i="5"/>
  <c r="Y20" i="5"/>
  <c r="AA124" i="5"/>
  <c r="Y124" i="5"/>
  <c r="AA102" i="5"/>
  <c r="Y102" i="5"/>
  <c r="AB102" i="5" s="1"/>
  <c r="U102" i="5" s="1"/>
  <c r="AA55" i="5"/>
  <c r="AA49" i="5"/>
  <c r="Z73" i="5"/>
  <c r="Y73" i="5"/>
  <c r="AA88" i="5"/>
  <c r="Y88" i="5"/>
  <c r="Z12" i="5"/>
  <c r="Y12" i="5"/>
  <c r="AB12" i="5" s="1"/>
  <c r="U12" i="5" s="1"/>
  <c r="AA83" i="5"/>
  <c r="Y83" i="5"/>
  <c r="Z64" i="5"/>
  <c r="AB64" i="5" s="1"/>
  <c r="U64" i="5" s="1"/>
  <c r="AA30" i="5"/>
  <c r="Z29" i="5"/>
  <c r="Z69" i="5"/>
  <c r="Y69" i="5"/>
  <c r="Z84" i="5"/>
  <c r="AB84" i="5" s="1"/>
  <c r="U84" i="5" s="1"/>
  <c r="Y84" i="5"/>
  <c r="AA94" i="5"/>
  <c r="Y94" i="5"/>
  <c r="AA99" i="5"/>
  <c r="Y99" i="5"/>
  <c r="AA66" i="5"/>
  <c r="Y66" i="5"/>
  <c r="AA70" i="5"/>
  <c r="Y70" i="5"/>
  <c r="Z58" i="5"/>
  <c r="Y58" i="5"/>
  <c r="AB58" i="5" s="1"/>
  <c r="U58" i="5" s="1"/>
  <c r="AB67" i="5"/>
  <c r="U67" i="5" s="1"/>
  <c r="AA64" i="5"/>
  <c r="Z56" i="5"/>
  <c r="Z40" i="5"/>
  <c r="AB40" i="5" s="1"/>
  <c r="U40" i="5" s="1"/>
  <c r="Z77" i="5"/>
  <c r="AB77" i="5" s="1"/>
  <c r="U77" i="5" s="1"/>
  <c r="AA29" i="5"/>
  <c r="AB29" i="5" s="1"/>
  <c r="U29" i="5" s="1"/>
  <c r="AA63" i="5"/>
  <c r="Y63" i="5"/>
  <c r="AB63" i="5" s="1"/>
  <c r="U63" i="5" s="1"/>
  <c r="AA65" i="5"/>
  <c r="Y65" i="5"/>
  <c r="AA61" i="5"/>
  <c r="Y61" i="5"/>
  <c r="AB61" i="5" s="1"/>
  <c r="U61" i="5" s="1"/>
  <c r="Z91" i="5"/>
  <c r="Y91" i="5"/>
  <c r="AA38" i="5"/>
  <c r="Y38" i="5"/>
  <c r="AB38" i="5" s="1"/>
  <c r="U38" i="5" s="1"/>
  <c r="AB90" i="5"/>
  <c r="U90" i="5" s="1"/>
  <c r="AB36" i="5"/>
  <c r="U36" i="5" s="1"/>
  <c r="AB48" i="5"/>
  <c r="U48" i="5" s="1"/>
  <c r="Z62" i="5"/>
  <c r="Z88" i="5"/>
  <c r="AB88" i="5" s="1"/>
  <c r="U88" i="5" s="1"/>
  <c r="Z70" i="5"/>
  <c r="AB19" i="5"/>
  <c r="U19" i="5" s="1"/>
  <c r="Z99" i="5"/>
  <c r="AB89" i="5"/>
  <c r="U89" i="5" s="1"/>
  <c r="Z66" i="5"/>
  <c r="AA73" i="5"/>
  <c r="Z65" i="5"/>
  <c r="AB65" i="5" s="1"/>
  <c r="U65" i="5" s="1"/>
  <c r="AB54" i="5"/>
  <c r="U54" i="5" s="1"/>
  <c r="Z94" i="5"/>
  <c r="AB15" i="5"/>
  <c r="U15" i="5" s="1"/>
  <c r="AA95" i="5"/>
  <c r="AB42" i="5"/>
  <c r="U42" i="5" s="1"/>
  <c r="AB51" i="5"/>
  <c r="U51" i="5" s="1"/>
  <c r="AB45" i="5"/>
  <c r="U45" i="5" s="1"/>
  <c r="AA50" i="5"/>
  <c r="AB16" i="5"/>
  <c r="U16" i="5" s="1"/>
  <c r="AB47" i="5"/>
  <c r="U47" i="5" s="1"/>
  <c r="Z95" i="5"/>
  <c r="AB95" i="5" s="1"/>
  <c r="U95" i="5" s="1"/>
  <c r="AB44" i="5"/>
  <c r="U44" i="5" s="1"/>
  <c r="AA24" i="5"/>
  <c r="AB79" i="5"/>
  <c r="U79" i="5" s="1"/>
  <c r="AB104" i="5"/>
  <c r="U104" i="5" s="1"/>
  <c r="AB92" i="5"/>
  <c r="U92" i="5" s="1"/>
  <c r="AB124" i="5"/>
  <c r="U124" i="5" s="1"/>
  <c r="AB125" i="5"/>
  <c r="U125" i="5" s="1"/>
  <c r="AB26" i="5"/>
  <c r="U26" i="5" s="1"/>
  <c r="AB101" i="5"/>
  <c r="U101" i="5" s="1"/>
  <c r="AB35" i="5"/>
  <c r="U35" i="5" s="1"/>
  <c r="AB69" i="5"/>
  <c r="U69" i="5" s="1"/>
  <c r="AB86" i="5"/>
  <c r="U86" i="5" s="1"/>
  <c r="AB126" i="5"/>
  <c r="U126" i="5" s="1"/>
  <c r="AB138" i="5"/>
  <c r="U138" i="5" s="1"/>
  <c r="AB59" i="5"/>
  <c r="U59" i="5" s="1"/>
  <c r="AB22" i="5"/>
  <c r="U22" i="5" s="1"/>
  <c r="AB39" i="5"/>
  <c r="U39" i="5" s="1"/>
  <c r="AB75" i="5"/>
  <c r="U75" i="5" s="1"/>
  <c r="AB46" i="5"/>
  <c r="U46" i="5" s="1"/>
  <c r="AB57" i="5"/>
  <c r="U57" i="5" s="1"/>
  <c r="AB33" i="5"/>
  <c r="U33" i="5" s="1"/>
  <c r="AB43" i="5"/>
  <c r="U43" i="5" s="1"/>
  <c r="AB100" i="5"/>
  <c r="U100" i="5" s="1"/>
  <c r="AB28" i="5"/>
  <c r="U28" i="5" s="1"/>
  <c r="AB21" i="5"/>
  <c r="U21" i="5" s="1"/>
  <c r="AB123" i="5"/>
  <c r="U123" i="5" s="1"/>
  <c r="AB56" i="5"/>
  <c r="U56" i="5" s="1"/>
  <c r="AB81" i="5"/>
  <c r="U81" i="5" s="1"/>
  <c r="AB11" i="5"/>
  <c r="U11" i="5" s="1"/>
  <c r="AB37" i="5"/>
  <c r="U37" i="5" s="1"/>
  <c r="AB82" i="5"/>
  <c r="U82" i="5" s="1"/>
  <c r="AB98" i="5"/>
  <c r="U98" i="5" s="1"/>
  <c r="AB13" i="5"/>
  <c r="U13" i="5" s="1"/>
  <c r="AB71" i="5"/>
  <c r="U71" i="5" s="1"/>
  <c r="AB27" i="5"/>
  <c r="U27" i="5" s="1"/>
  <c r="AB78" i="5"/>
  <c r="U78" i="5" s="1"/>
  <c r="AB68" i="5"/>
  <c r="U68" i="5" s="1"/>
  <c r="AB83" i="5"/>
  <c r="U83" i="5" s="1"/>
  <c r="AB76" i="5"/>
  <c r="U76" i="5" s="1"/>
  <c r="AB72" i="5"/>
  <c r="U72" i="5" s="1"/>
  <c r="AB17" i="5"/>
  <c r="U17" i="5" s="1"/>
  <c r="AB34" i="5"/>
  <c r="U34" i="5" s="1"/>
  <c r="AB74" i="5"/>
  <c r="U74" i="5" s="1"/>
  <c r="AB96" i="5"/>
  <c r="U96" i="5" s="1"/>
  <c r="AB55" i="5"/>
  <c r="U55" i="5" s="1"/>
  <c r="AB32" i="5"/>
  <c r="U32" i="5" s="1"/>
  <c r="AB80" i="5"/>
  <c r="U80" i="5" s="1"/>
  <c r="AB41" i="5"/>
  <c r="U41" i="5" s="1"/>
  <c r="AB53" i="5"/>
  <c r="U53" i="5" s="1"/>
  <c r="AB25" i="5"/>
  <c r="U25" i="5" s="1"/>
  <c r="AB66" i="5" l="1"/>
  <c r="U66" i="5" s="1"/>
  <c r="AB30" i="5"/>
  <c r="U30" i="5" s="1"/>
  <c r="AB73" i="5"/>
  <c r="U73" i="5" s="1"/>
  <c r="AB20" i="5"/>
  <c r="U20" i="5" s="1"/>
  <c r="AB24" i="5"/>
  <c r="U24" i="5" s="1"/>
  <c r="AB97" i="5"/>
  <c r="U97" i="5" s="1"/>
  <c r="AB50" i="5"/>
  <c r="U50" i="5" s="1"/>
  <c r="AB91" i="5"/>
  <c r="U91" i="5" s="1"/>
  <c r="AB70" i="5"/>
  <c r="U70" i="5" s="1"/>
  <c r="AB14" i="5"/>
  <c r="U14" i="5" s="1"/>
  <c r="AB94" i="5"/>
  <c r="U94" i="5" s="1"/>
  <c r="AB99" i="5"/>
  <c r="U99" i="5" s="1"/>
</calcChain>
</file>

<file path=xl/comments1.xml><?xml version="1.0" encoding="utf-8"?>
<comments xmlns="http://schemas.openxmlformats.org/spreadsheetml/2006/main">
  <authors>
    <author>Bilka Eva</author>
  </authors>
  <commentList>
    <comment ref="B9" authorId="0" shapeId="0">
      <text>
        <r>
          <rPr>
            <b/>
            <sz val="11"/>
            <color indexed="81"/>
            <rFont val="Segoe UI"/>
            <family val="2"/>
            <charset val="238"/>
          </rPr>
          <t>Doplňte poradové čísla k opatrovateľkám.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Bilka Eva</author>
  </authors>
  <commentList>
    <comment ref="B7" authorId="0" shapeId="0">
      <text>
        <r>
          <rPr>
            <b/>
            <sz val="11"/>
            <color indexed="81"/>
            <rFont val="Segoe UI"/>
            <family val="2"/>
            <charset val="238"/>
          </rPr>
          <t>Vyberte poradové čísla opatrovateliek. Vybrať viete iba tie poradové čísla, ktoré ste zadali v hárku Údaje o zamestnacovi.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<sst xmlns="http://schemas.openxmlformats.org/spreadsheetml/2006/main" count="216" uniqueCount="77">
  <si>
    <t>Poskytovateľ opatrovateľskej služby/Obec</t>
  </si>
  <si>
    <t>Kód projektu ITMS2014+: 312041U153</t>
  </si>
  <si>
    <t>Pohlavie                     muž /žena</t>
  </si>
  <si>
    <t>Kraj</t>
  </si>
  <si>
    <t>Dátum narodenia</t>
  </si>
  <si>
    <t>Zamestnanec</t>
  </si>
  <si>
    <t>Priezvisko</t>
  </si>
  <si>
    <t xml:space="preserve">Telefonický kontakt </t>
  </si>
  <si>
    <t xml:space="preserve">Mailový kontakt </t>
  </si>
  <si>
    <t>Meno</t>
  </si>
  <si>
    <t>Ulica</t>
  </si>
  <si>
    <t>číslo</t>
  </si>
  <si>
    <t>PSČ</t>
  </si>
  <si>
    <t>Mesto</t>
  </si>
  <si>
    <t>/</t>
  </si>
  <si>
    <t>žena</t>
  </si>
  <si>
    <t>Stupeň odkázanosti (výber z II. až VI.)</t>
  </si>
  <si>
    <t>Specifický symbol</t>
  </si>
  <si>
    <t>IBAN</t>
  </si>
  <si>
    <t>Ulica a číslo</t>
  </si>
  <si>
    <t>IČO-STCD1</t>
  </si>
  <si>
    <t>DIČ-STCD2</t>
  </si>
  <si>
    <t>KRAJ</t>
  </si>
  <si>
    <t>PRÁVNA FORMA</t>
  </si>
  <si>
    <t>Meno a priezvisko</t>
  </si>
  <si>
    <t>muž</t>
  </si>
  <si>
    <t>Stupeň odkázanosti II.</t>
  </si>
  <si>
    <t>Stupeň odkázanosti III.</t>
  </si>
  <si>
    <t>Stupeň odkázanosti IV.</t>
  </si>
  <si>
    <t>Stupeň odkázanosti V.</t>
  </si>
  <si>
    <t>Stupeň odkázanosti VI.</t>
  </si>
  <si>
    <t>Meno a priezvisko zamestnanca</t>
  </si>
  <si>
    <t>Pohlavie žena</t>
  </si>
  <si>
    <t xml:space="preserve">Pohlavie muž </t>
  </si>
  <si>
    <t>kontrola</t>
  </si>
  <si>
    <r>
      <t xml:space="preserve">Názov projektu: </t>
    </r>
    <r>
      <rPr>
        <sz val="11"/>
        <rFont val="Arial"/>
        <family val="2"/>
        <charset val="238"/>
      </rPr>
      <t>Podpora rozvoja a dostupnosti terénnej opatrovateľskej služby</t>
    </r>
  </si>
  <si>
    <t>Titul</t>
  </si>
  <si>
    <t>Deň nástupu do pracovného pomeru (z pracovnej zmluvy)</t>
  </si>
  <si>
    <t>Zmluva s klientom (počet hodín)</t>
  </si>
  <si>
    <t>Por. Č.</t>
  </si>
  <si>
    <t>Poskytnuté služby klientovi</t>
  </si>
  <si>
    <t>Pracovný úväzok</t>
  </si>
  <si>
    <t xml:space="preserve">Týždenný prac. fond pri plnom úväzku      </t>
  </si>
  <si>
    <t>Nárokovateľný denný pracovný fond na jednu OPA (v hod)</t>
  </si>
  <si>
    <t>Dátum                                                (Zaradenia do projektu)</t>
  </si>
  <si>
    <t>Dátum                                                (výstupu z projektu)</t>
  </si>
  <si>
    <t>Výška úväzku</t>
  </si>
  <si>
    <r>
      <t xml:space="preserve">Rodné číslo       </t>
    </r>
    <r>
      <rPr>
        <b/>
        <i/>
        <sz val="11"/>
        <rFont val="Arial"/>
        <family val="2"/>
        <charset val="238"/>
      </rPr>
      <t>(píšte bez lomítok)</t>
    </r>
  </si>
  <si>
    <t>SKYŤ stĺpce na pravo....</t>
  </si>
  <si>
    <t>Číslo zmluvy</t>
  </si>
  <si>
    <t>Dátum vypracovania:</t>
  </si>
  <si>
    <r>
      <t xml:space="preserve">Názov projektu: </t>
    </r>
    <r>
      <rPr>
        <sz val="14"/>
        <rFont val="Arial"/>
        <family val="2"/>
        <charset val="238"/>
      </rPr>
      <t>Podpora rozvoja a dostupnosti terénnej opatrovateľskej služby</t>
    </r>
  </si>
  <si>
    <t>Zaslaním údajov o zamestnancoch a klientoch poskytovateľ OS potvrdzujem ich správnosť a pravdivosť . Prehlasuje, že si je vedomá/ý právnych dôsledkov nepravdivého vyhlásenia. V prípade zmeny údajov, je poskytovateľ OS povinný zaslať bezodkladne aktuálne údaje.</t>
  </si>
  <si>
    <t>Meno a priezvisko štatutára:</t>
  </si>
  <si>
    <t>Poskytovateľ opatrovateľskej služby</t>
  </si>
  <si>
    <t>Zamestnanec (opatrovateľka)</t>
  </si>
  <si>
    <t xml:space="preserve"> Kontaktné údaje zamestnanca</t>
  </si>
  <si>
    <t>Meno zamestnanca (opatrovateľky)</t>
  </si>
  <si>
    <t>Priezvisko zamestnanca (opatrovateľky)</t>
  </si>
  <si>
    <t>Samosprávny kraj, v ktorom zamestnanec poskytuje opatrovateľskú službu</t>
  </si>
  <si>
    <t>Banskobystrický</t>
  </si>
  <si>
    <t>Bratislavský</t>
  </si>
  <si>
    <t>Košický</t>
  </si>
  <si>
    <t>Nitriansky</t>
  </si>
  <si>
    <t>Prešovský</t>
  </si>
  <si>
    <t>Trenčiansky</t>
  </si>
  <si>
    <t>Trnavský</t>
  </si>
  <si>
    <t>Žilinský</t>
  </si>
  <si>
    <t>verejný</t>
  </si>
  <si>
    <t>neverejný</t>
  </si>
  <si>
    <t>Verejný / neverejný poskytovateľ</t>
  </si>
  <si>
    <t>Obec, mesto (o.,m.úrad)</t>
  </si>
  <si>
    <t>Cirkevná organizácia</t>
  </si>
  <si>
    <t>Nezisková organizácia</t>
  </si>
  <si>
    <t>Príspevková organizácia</t>
  </si>
  <si>
    <t>Rozpočtová organizácia</t>
  </si>
  <si>
    <t>Občianske združenie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</si>
</sst>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9"/>
      <color indexed="81"/>
      <name val="Segoe UI"/>
      <charset val="1"/>
    </font>
    <font>
      <b/>
      <sz val="11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A2A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4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4" xfId="0" applyFont="1" applyFill="1" applyBorder="1" applyAlignment="1">
      <alignment horizontal="right"/>
    </xf>
    <xf numFmtId="0" fontId="0" fillId="0" borderId="4" xfId="0" applyBorder="1"/>
    <xf numFmtId="0" fontId="11" fillId="0" borderId="0" xfId="0" applyFont="1"/>
    <xf numFmtId="0" fontId="7" fillId="5" borderId="1" xfId="26" applyFont="1" applyFill="1" applyBorder="1" applyAlignment="1">
      <alignment horizontal="center" vertical="center" wrapText="1"/>
    </xf>
    <xf numFmtId="0" fontId="7" fillId="5" borderId="5" xfId="26" applyFont="1" applyFill="1" applyBorder="1" applyAlignment="1">
      <alignment horizontal="center" vertical="center" wrapText="1"/>
    </xf>
    <xf numFmtId="0" fontId="7" fillId="5" borderId="6" xfId="26" applyFont="1" applyFill="1" applyBorder="1" applyAlignment="1">
      <alignment horizontal="center" vertical="center" wrapText="1"/>
    </xf>
    <xf numFmtId="0" fontId="7" fillId="5" borderId="2" xfId="26" applyFont="1" applyFill="1" applyBorder="1" applyAlignment="1">
      <alignment horizontal="center" vertical="center" wrapText="1"/>
    </xf>
    <xf numFmtId="0" fontId="7" fillId="0" borderId="4" xfId="26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 applyProtection="1">
      <alignment horizontal="right"/>
      <protection locked="0"/>
    </xf>
    <xf numFmtId="14" fontId="6" fillId="2" borderId="2" xfId="0" applyNumberFormat="1" applyFont="1" applyFill="1" applyBorder="1" applyAlignment="1" applyProtection="1">
      <alignment horizontal="right"/>
      <protection locked="0"/>
    </xf>
    <xf numFmtId="2" fontId="6" fillId="2" borderId="2" xfId="0" applyNumberFormat="1" applyFont="1" applyFill="1" applyBorder="1" applyAlignment="1" applyProtection="1">
      <alignment horizontal="right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49" fontId="5" fillId="0" borderId="2" xfId="0" applyNumberFormat="1" applyFont="1" applyBorder="1" applyAlignment="1" applyProtection="1">
      <alignment horizontal="right"/>
      <protection locked="0"/>
    </xf>
    <xf numFmtId="14" fontId="5" fillId="0" borderId="2" xfId="0" applyNumberFormat="1" applyFont="1" applyBorder="1" applyAlignment="1" applyProtection="1">
      <alignment horizontal="right"/>
      <protection locked="0"/>
    </xf>
    <xf numFmtId="49" fontId="6" fillId="0" borderId="2" xfId="0" applyNumberFormat="1" applyFont="1" applyBorder="1" applyAlignment="1" applyProtection="1">
      <alignment horizontal="right"/>
      <protection locked="0"/>
    </xf>
    <xf numFmtId="49" fontId="16" fillId="0" borderId="1" xfId="29" applyNumberFormat="1" applyFont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right" vertical="center"/>
      <protection locked="0"/>
    </xf>
    <xf numFmtId="0" fontId="7" fillId="4" borderId="1" xfId="26" applyFont="1" applyFill="1" applyBorder="1" applyAlignment="1" applyProtection="1">
      <alignment horizontal="center" vertical="center" wrapText="1"/>
    </xf>
    <xf numFmtId="0" fontId="7" fillId="0" borderId="7" xfId="26" applyFont="1" applyFill="1" applyBorder="1" applyAlignment="1" applyProtection="1">
      <alignment vertical="center" wrapText="1"/>
    </xf>
    <xf numFmtId="0" fontId="7" fillId="0" borderId="0" xfId="26" applyFont="1" applyFill="1" applyAlignment="1" applyProtection="1">
      <alignment vertical="center" wrapText="1"/>
    </xf>
    <xf numFmtId="0" fontId="7" fillId="0" borderId="0" xfId="26" applyFont="1" applyFill="1" applyAlignment="1" applyProtection="1">
      <alignment horizontal="center" vertical="center" wrapText="1"/>
    </xf>
    <xf numFmtId="2" fontId="7" fillId="0" borderId="0" xfId="26" applyNumberFormat="1" applyFont="1" applyFill="1" applyAlignment="1" applyProtection="1">
      <alignment vertical="center" wrapText="1"/>
    </xf>
    <xf numFmtId="0" fontId="7" fillId="0" borderId="8" xfId="26" applyFont="1" applyFill="1" applyBorder="1" applyAlignment="1" applyProtection="1">
      <alignment vertical="center" wrapText="1"/>
    </xf>
    <xf numFmtId="0" fontId="7" fillId="4" borderId="1" xfId="26" applyFont="1" applyFill="1" applyBorder="1" applyAlignment="1" applyProtection="1">
      <alignment vertical="center" wrapText="1"/>
    </xf>
    <xf numFmtId="0" fontId="7" fillId="3" borderId="1" xfId="26" applyFont="1" applyFill="1" applyBorder="1" applyAlignment="1" applyProtection="1">
      <alignment horizontal="center" vertical="center" wrapText="1"/>
    </xf>
    <xf numFmtId="2" fontId="7" fillId="3" borderId="1" xfId="26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Protection="1"/>
    <xf numFmtId="4" fontId="7" fillId="2" borderId="0" xfId="0" applyNumberFormat="1" applyFont="1" applyFill="1" applyAlignment="1" applyProtection="1">
      <alignment horizontal="right" vertical="center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Protection="1"/>
    <xf numFmtId="0" fontId="5" fillId="5" borderId="1" xfId="0" applyFont="1" applyFill="1" applyBorder="1" applyProtection="1"/>
    <xf numFmtId="0" fontId="7" fillId="0" borderId="1" xfId="26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Protection="1"/>
    <xf numFmtId="0" fontId="7" fillId="5" borderId="1" xfId="26" applyFont="1" applyFill="1" applyBorder="1" applyAlignment="1" applyProtection="1">
      <alignment horizontal="center" vertical="center" wrapText="1"/>
    </xf>
    <xf numFmtId="0" fontId="7" fillId="5" borderId="1" xfId="26" applyFont="1" applyFill="1" applyBorder="1" applyAlignment="1" applyProtection="1">
      <alignment horizontal="right" vertical="center" wrapText="1"/>
    </xf>
    <xf numFmtId="14" fontId="5" fillId="5" borderId="1" xfId="0" applyNumberFormat="1" applyFont="1" applyFill="1" applyBorder="1" applyProtection="1"/>
    <xf numFmtId="0" fontId="7" fillId="2" borderId="0" xfId="26" applyFont="1" applyFill="1" applyBorder="1" applyAlignment="1" applyProtection="1">
      <alignment horizontal="center" vertical="center" wrapText="1"/>
    </xf>
    <xf numFmtId="0" fontId="7" fillId="2" borderId="0" xfId="26" applyFont="1" applyFill="1" applyBorder="1" applyAlignment="1" applyProtection="1">
      <alignment horizontal="right" vertical="center" wrapText="1"/>
    </xf>
    <xf numFmtId="0" fontId="5" fillId="2" borderId="0" xfId="0" applyFont="1" applyFill="1" applyBorder="1" applyProtection="1"/>
    <xf numFmtId="14" fontId="5" fillId="2" borderId="0" xfId="0" applyNumberFormat="1" applyFont="1" applyFill="1" applyBorder="1" applyProtection="1"/>
    <xf numFmtId="0" fontId="5" fillId="2" borderId="0" xfId="0" applyFont="1" applyFill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7" fillId="2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26" applyFont="1" applyFill="1" applyBorder="1" applyAlignment="1" applyProtection="1">
      <alignment vertical="center" wrapText="1"/>
    </xf>
    <xf numFmtId="0" fontId="5" fillId="2" borderId="0" xfId="0" applyFont="1" applyFill="1" applyAlignment="1" applyProtection="1"/>
    <xf numFmtId="0" fontId="5" fillId="0" borderId="0" xfId="0" applyFont="1" applyAlignment="1" applyProtection="1"/>
    <xf numFmtId="0" fontId="17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/>
    </xf>
    <xf numFmtId="0" fontId="18" fillId="2" borderId="0" xfId="0" applyFont="1" applyFill="1" applyProtection="1"/>
    <xf numFmtId="0" fontId="6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2" fontId="6" fillId="2" borderId="0" xfId="0" applyNumberFormat="1" applyFont="1" applyFill="1" applyProtection="1"/>
    <xf numFmtId="0" fontId="8" fillId="2" borderId="0" xfId="0" applyFont="1" applyFill="1" applyProtection="1"/>
    <xf numFmtId="0" fontId="7" fillId="0" borderId="6" xfId="26" applyFont="1" applyFill="1" applyBorder="1" applyAlignment="1" applyProtection="1">
      <alignment horizontal="center" vertical="center" wrapText="1"/>
    </xf>
    <xf numFmtId="0" fontId="7" fillId="0" borderId="0" xfId="26" applyFont="1" applyFill="1" applyBorder="1" applyAlignment="1" applyProtection="1">
      <alignment vertical="center" wrapText="1"/>
    </xf>
    <xf numFmtId="0" fontId="5" fillId="0" borderId="0" xfId="0" applyFont="1" applyFill="1" applyProtection="1"/>
    <xf numFmtId="0" fontId="7" fillId="0" borderId="5" xfId="26" applyFont="1" applyFill="1" applyBorder="1" applyAlignment="1" applyProtection="1">
      <alignment horizontal="center" vertical="center" wrapText="1"/>
    </xf>
    <xf numFmtId="0" fontId="7" fillId="0" borderId="4" xfId="26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7" fillId="4" borderId="4" xfId="0" applyFont="1" applyFill="1" applyBorder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7" fillId="4" borderId="4" xfId="26" applyFont="1" applyFill="1" applyBorder="1" applyAlignment="1" applyProtection="1">
      <alignment vertical="center" wrapText="1"/>
    </xf>
    <xf numFmtId="0" fontId="7" fillId="0" borderId="4" xfId="26" applyFont="1" applyBorder="1" applyAlignment="1">
      <alignment horizontal="center" vertical="center" wrapText="1"/>
    </xf>
    <xf numFmtId="0" fontId="10" fillId="2" borderId="0" xfId="0" applyFont="1" applyFill="1" applyProtection="1"/>
    <xf numFmtId="0" fontId="10" fillId="0" borderId="0" xfId="0" applyFont="1" applyProtection="1"/>
    <xf numFmtId="0" fontId="12" fillId="2" borderId="0" xfId="0" applyFont="1" applyFill="1" applyProtection="1"/>
    <xf numFmtId="0" fontId="12" fillId="0" borderId="0" xfId="0" applyFont="1" applyProtection="1"/>
    <xf numFmtId="0" fontId="10" fillId="0" borderId="0" xfId="0" applyFont="1" applyFill="1" applyProtection="1"/>
    <xf numFmtId="2" fontId="5" fillId="2" borderId="0" xfId="0" applyNumberFormat="1" applyFont="1" applyFill="1" applyProtection="1"/>
    <xf numFmtId="0" fontId="5" fillId="2" borderId="0" xfId="0" applyFont="1" applyFill="1" applyAlignment="1" applyProtection="1">
      <alignment horizontal="center" vertical="center"/>
    </xf>
    <xf numFmtId="2" fontId="5" fillId="2" borderId="0" xfId="0" applyNumberFormat="1" applyFont="1" applyFill="1" applyAlignment="1" applyProtection="1">
      <alignment horizontal="left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2" fontId="10" fillId="0" borderId="1" xfId="0" applyNumberFormat="1" applyFont="1" applyFill="1" applyBorder="1" applyAlignment="1" applyProtection="1">
      <alignment horizontal="right" vertical="center"/>
      <protection locked="0"/>
    </xf>
    <xf numFmtId="49" fontId="10" fillId="0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1" fontId="10" fillId="0" borderId="1" xfId="0" applyNumberFormat="1" applyFont="1" applyFill="1" applyBorder="1" applyAlignment="1" applyProtection="1">
      <alignment horizontal="left" vertical="center"/>
      <protection locked="0"/>
    </xf>
    <xf numFmtId="0" fontId="7" fillId="4" borderId="3" xfId="26" applyFont="1" applyFill="1" applyBorder="1" applyAlignment="1" applyProtection="1">
      <alignment horizontal="center" vertical="center" wrapText="1"/>
    </xf>
    <xf numFmtId="0" fontId="7" fillId="3" borderId="2" xfId="26" applyFont="1" applyFill="1" applyBorder="1" applyAlignment="1" applyProtection="1">
      <alignment horizontal="center" vertical="center" wrapText="1"/>
    </xf>
    <xf numFmtId="0" fontId="7" fillId="6" borderId="1" xfId="26" applyFont="1" applyFill="1" applyBorder="1" applyAlignment="1" applyProtection="1">
      <alignment horizontal="center" vertical="center" wrapText="1"/>
    </xf>
    <xf numFmtId="0" fontId="7" fillId="4" borderId="4" xfId="26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right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right"/>
    </xf>
    <xf numFmtId="49" fontId="6" fillId="2" borderId="0" xfId="0" applyNumberFormat="1" applyFont="1" applyFill="1" applyBorder="1" applyAlignment="1" applyProtection="1">
      <alignment horizontal="right"/>
    </xf>
    <xf numFmtId="14" fontId="6" fillId="2" borderId="0" xfId="0" applyNumberFormat="1" applyFont="1" applyFill="1" applyBorder="1" applyAlignment="1" applyProtection="1">
      <alignment horizontal="right"/>
    </xf>
    <xf numFmtId="2" fontId="6" fillId="2" borderId="0" xfId="0" applyNumberFormat="1" applyFont="1" applyFill="1" applyBorder="1" applyAlignment="1" applyProtection="1">
      <alignment horizontal="right"/>
    </xf>
    <xf numFmtId="2" fontId="5" fillId="2" borderId="0" xfId="0" applyNumberFormat="1" applyFont="1" applyFill="1" applyBorder="1" applyAlignment="1" applyProtection="1">
      <alignment horizontal="right"/>
    </xf>
    <xf numFmtId="49" fontId="5" fillId="2" borderId="0" xfId="0" applyNumberFormat="1" applyFont="1" applyFill="1" applyBorder="1" applyAlignment="1" applyProtection="1">
      <alignment horizontal="right"/>
    </xf>
    <xf numFmtId="49" fontId="6" fillId="2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/>
    </xf>
    <xf numFmtId="49" fontId="5" fillId="2" borderId="0" xfId="0" applyNumberFormat="1" applyFont="1" applyFill="1" applyProtection="1"/>
    <xf numFmtId="0" fontId="5" fillId="0" borderId="0" xfId="0" applyFont="1" applyAlignment="1" applyProtection="1">
      <alignment horizontal="center" vertical="center"/>
    </xf>
    <xf numFmtId="2" fontId="5" fillId="0" borderId="0" xfId="0" applyNumberFormat="1" applyFont="1" applyProtection="1"/>
    <xf numFmtId="49" fontId="5" fillId="0" borderId="0" xfId="0" applyNumberFormat="1" applyFont="1" applyProtection="1"/>
    <xf numFmtId="0" fontId="5" fillId="0" borderId="0" xfId="0" applyFont="1" applyFill="1" applyAlignment="1" applyProtection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3" fillId="0" borderId="0" xfId="0" applyFont="1" applyBorder="1"/>
    <xf numFmtId="0" fontId="24" fillId="0" borderId="0" xfId="0" applyFont="1" applyBorder="1"/>
    <xf numFmtId="0" fontId="13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/>
    </xf>
    <xf numFmtId="0" fontId="13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/>
    </xf>
    <xf numFmtId="0" fontId="7" fillId="3" borderId="5" xfId="26" applyFont="1" applyFill="1" applyBorder="1" applyAlignment="1" applyProtection="1">
      <alignment horizontal="center" vertical="center" wrapText="1"/>
    </xf>
    <xf numFmtId="0" fontId="7" fillId="3" borderId="6" xfId="26" applyFont="1" applyFill="1" applyBorder="1" applyAlignment="1" applyProtection="1">
      <alignment horizontal="center" vertical="center" wrapText="1"/>
    </xf>
    <xf numFmtId="0" fontId="7" fillId="3" borderId="2" xfId="26" applyFont="1" applyFill="1" applyBorder="1" applyAlignment="1" applyProtection="1">
      <alignment horizontal="center" vertical="center" wrapText="1"/>
    </xf>
    <xf numFmtId="0" fontId="7" fillId="6" borderId="1" xfId="26" applyFont="1" applyFill="1" applyBorder="1" applyAlignment="1" applyProtection="1">
      <alignment horizontal="center" vertical="center" wrapText="1"/>
    </xf>
    <xf numFmtId="0" fontId="7" fillId="5" borderId="3" xfId="26" applyFont="1" applyFill="1" applyBorder="1" applyAlignment="1" applyProtection="1">
      <alignment horizontal="center" vertical="center" wrapText="1"/>
    </xf>
    <xf numFmtId="0" fontId="7" fillId="5" borderId="4" xfId="26" applyFont="1" applyFill="1" applyBorder="1" applyAlignment="1" applyProtection="1">
      <alignment horizontal="center" vertical="center" wrapText="1"/>
    </xf>
    <xf numFmtId="0" fontId="7" fillId="4" borderId="3" xfId="26" applyFont="1" applyFill="1" applyBorder="1" applyAlignment="1" applyProtection="1">
      <alignment horizontal="center" vertical="center" wrapText="1"/>
    </xf>
    <xf numFmtId="0" fontId="7" fillId="4" borderId="4" xfId="26" applyFont="1" applyFill="1" applyBorder="1" applyAlignment="1" applyProtection="1">
      <alignment horizontal="center" vertical="center" wrapText="1"/>
    </xf>
  </cellXfs>
  <cellStyles count="30">
    <cellStyle name="Hypertextové prepojenie" xfId="2" builtinId="8" hidden="1"/>
    <cellStyle name="Hypertextové prepojenie" xfId="4" builtinId="8" hidden="1"/>
    <cellStyle name="Hypertextové prepojenie" xfId="6" builtinId="8" hidden="1"/>
    <cellStyle name="Hypertextové prepojenie" xfId="8" builtinId="8" hidden="1"/>
    <cellStyle name="Hypertextové prepojenie" xfId="10" builtinId="8" hidden="1"/>
    <cellStyle name="Hypertextové prepojenie" xfId="12" builtinId="8" hidden="1"/>
    <cellStyle name="Hypertextové prepojenie" xfId="14" builtinId="8" hidden="1"/>
    <cellStyle name="Hypertextové prepojenie" xfId="16" builtinId="8" hidden="1"/>
    <cellStyle name="Hypertextové prepojenie" xfId="18" builtinId="8" hidden="1"/>
    <cellStyle name="Hypertextové prepojenie" xfId="20" builtinId="8" hidden="1"/>
    <cellStyle name="Hypertextové prepojenie" xfId="22" builtinId="8" hidden="1"/>
    <cellStyle name="Hypertextové prepojenie" xfId="24" builtinId="8" hidden="1"/>
    <cellStyle name="Hypertextové prepojenie" xfId="29" builtinId="8"/>
    <cellStyle name="Normálna 2" xfId="1"/>
    <cellStyle name="Normálna 3" xfId="27"/>
    <cellStyle name="Normálna 4" xfId="28"/>
    <cellStyle name="Normálna 6" xfId="26"/>
    <cellStyle name="Normálne" xfId="0" builtinId="0"/>
    <cellStyle name="Použité hypertextové prepojenie" xfId="3" builtinId="9" hidden="1"/>
    <cellStyle name="Použité hypertextové prepojenie" xfId="5" builtinId="9" hidden="1"/>
    <cellStyle name="Použité hypertextové prepojenie" xfId="7" builtinId="9" hidden="1"/>
    <cellStyle name="Použité hypertextové prepojenie" xfId="9" builtinId="9" hidden="1"/>
    <cellStyle name="Použité hypertextové prepojenie" xfId="11" builtinId="9" hidden="1"/>
    <cellStyle name="Použité hypertextové prepojenie" xfId="13" builtinId="9" hidden="1"/>
    <cellStyle name="Použité hypertextové prepojenie" xfId="15" builtinId="9" hidden="1"/>
    <cellStyle name="Použité hypertextové prepojenie" xfId="17" builtinId="9" hidden="1"/>
    <cellStyle name="Použité hypertextové prepojenie" xfId="19" builtinId="9" hidden="1"/>
    <cellStyle name="Použité hypertextové prepojenie" xfId="21" builtinId="9" hidden="1"/>
    <cellStyle name="Použité hypertextové prepojenie" xfId="23" builtinId="9" hidden="1"/>
    <cellStyle name="Použité hypertextové prepojenie" xfId="25" builtinId="9" hidden="1"/>
  </cellStyles>
  <dxfs count="0"/>
  <tableStyles count="0" defaultTableStyle="TableStyleMedium2" defaultPivotStyle="PivotStyleLight16"/>
  <colors>
    <mruColors>
      <color rgb="FFE6A2A2"/>
      <color rgb="FFDE8686"/>
      <color rgb="FFFF9966"/>
      <color rgb="FFEF72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353786</xdr:colOff>
      <xdr:row>6</xdr:row>
      <xdr:rowOff>265340</xdr:rowOff>
    </xdr:from>
    <xdr:to>
      <xdr:col>15</xdr:col>
      <xdr:colOff>272143</xdr:colOff>
      <xdr:row>7</xdr:row>
      <xdr:rowOff>823233</xdr:rowOff>
    </xdr:to>
    <xdr:sp macro="" textlink="">
      <xdr:nvSpPr>
        <xdr:cNvPr id="2" name="BlokTextu 1"/>
        <xdr:cNvSpPr txBox="1"/>
      </xdr:nvSpPr>
      <xdr:spPr>
        <a:xfrm>
          <a:off x="11634107" y="1530804"/>
          <a:ext cx="4490357" cy="1503590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600" b="1" i="1">
              <a:latin typeface="Arial" panose="020B0604020202020204" pitchFamily="34" charset="0"/>
              <a:cs typeface="Arial" panose="020B0604020202020204" pitchFamily="34" charset="0"/>
            </a:rPr>
            <a:t>Ak má jeden</a:t>
          </a:r>
          <a:r>
            <a:rPr lang="sk-SK" sz="1600" b="1" i="1" baseline="0">
              <a:latin typeface="Arial" panose="020B0604020202020204" pitchFamily="34" charset="0"/>
              <a:cs typeface="Arial" panose="020B0604020202020204" pitchFamily="34" charset="0"/>
            </a:rPr>
            <a:t> zamestnanec viac klientov, každý klient bude v samostatnom riadku. Napr. zamestnanec č.1. má troch klientov, v stĺpci poradové číslo vyberiem v troch riadkoch po sebe č. 1 a vyplním do každého riadka údaje o klientoch.</a:t>
          </a:r>
          <a:endParaRPr lang="sk-SK" sz="16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85" zoomScaleNormal="85" workbookViewId="0">
      <selection activeCell="A7" sqref="A7"/>
    </sheetView>
  </sheetViews>
  <sheetFormatPr defaultColWidth="9.1328125" defaultRowHeight="12.75" x14ac:dyDescent="0.35"/>
  <cols>
    <col min="1" max="1" width="14.3984375" style="77" customWidth="1"/>
    <col min="2" max="2" width="28.59765625" style="77" customWidth="1"/>
    <col min="3" max="3" width="29.1328125" style="77" customWidth="1"/>
    <col min="4" max="4" width="25.1328125" style="77" customWidth="1"/>
    <col min="5" max="5" width="26.265625" style="77" customWidth="1"/>
    <col min="6" max="6" width="9.1328125" style="77"/>
    <col min="7" max="7" width="14.1328125" style="77" customWidth="1"/>
    <col min="8" max="8" width="12.3984375" style="77" bestFit="1" customWidth="1"/>
    <col min="9" max="9" width="20.265625" style="77" customWidth="1"/>
    <col min="10" max="10" width="34.265625" style="77" customWidth="1"/>
    <col min="11" max="11" width="17.86328125" style="77" customWidth="1"/>
    <col min="12" max="12" width="9.265625" style="77" bestFit="1" customWidth="1"/>
    <col min="13" max="23" width="9.1328125" style="76"/>
    <col min="24" max="16384" width="9.1328125" style="77"/>
  </cols>
  <sheetData>
    <row r="1" spans="1:23" s="30" customFormat="1" ht="17.100000000000001" customHeight="1" x14ac:dyDescent="0.5">
      <c r="A1" s="48" t="s">
        <v>35</v>
      </c>
      <c r="B1" s="48"/>
      <c r="C1" s="55"/>
      <c r="D1" s="56"/>
      <c r="E1" s="57"/>
      <c r="F1" s="57"/>
      <c r="G1" s="57"/>
      <c r="H1" s="57"/>
    </row>
    <row r="2" spans="1:23" s="30" customFormat="1" ht="17.100000000000001" customHeight="1" x14ac:dyDescent="0.45">
      <c r="A2" s="49"/>
      <c r="B2" s="49"/>
      <c r="C2" s="55"/>
      <c r="D2" s="55"/>
      <c r="E2" s="57"/>
      <c r="F2" s="57"/>
      <c r="G2" s="57"/>
      <c r="H2" s="57"/>
    </row>
    <row r="3" spans="1:23" s="30" customFormat="1" ht="17.100000000000001" customHeight="1" x14ac:dyDescent="0.45">
      <c r="A3" s="48" t="s">
        <v>1</v>
      </c>
      <c r="B3" s="48"/>
      <c r="C3" s="55"/>
      <c r="D3" s="55"/>
      <c r="E3" s="57"/>
      <c r="F3" s="57"/>
      <c r="G3" s="57"/>
      <c r="H3" s="57"/>
    </row>
    <row r="4" spans="1:23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23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23" s="79" customFormat="1" ht="45" customHeight="1" x14ac:dyDescent="0.4">
      <c r="A6" s="90" t="s">
        <v>49</v>
      </c>
      <c r="B6" s="90" t="s">
        <v>54</v>
      </c>
      <c r="C6" s="90" t="s">
        <v>18</v>
      </c>
      <c r="D6" s="90" t="s">
        <v>13</v>
      </c>
      <c r="E6" s="90" t="s">
        <v>19</v>
      </c>
      <c r="F6" s="90" t="s">
        <v>12</v>
      </c>
      <c r="G6" s="90" t="s">
        <v>20</v>
      </c>
      <c r="H6" s="90" t="s">
        <v>21</v>
      </c>
      <c r="I6" s="90" t="s">
        <v>22</v>
      </c>
      <c r="J6" s="90" t="s">
        <v>23</v>
      </c>
      <c r="K6" s="90" t="s">
        <v>70</v>
      </c>
      <c r="L6" s="90" t="s">
        <v>17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spans="1:23" s="80" customFormat="1" ht="24.4" customHeight="1" x14ac:dyDescent="0.35">
      <c r="A7" s="84"/>
      <c r="B7" s="85"/>
      <c r="C7" s="86"/>
      <c r="D7" s="85"/>
      <c r="E7" s="85"/>
      <c r="F7" s="85"/>
      <c r="G7" s="87"/>
      <c r="H7" s="85"/>
      <c r="I7" s="87"/>
      <c r="J7" s="85"/>
      <c r="K7" s="88"/>
      <c r="L7" s="89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</row>
    <row r="8" spans="1:23" x14ac:dyDescent="0.3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23" s="46" customFormat="1" ht="56.65" customHeight="1" x14ac:dyDescent="0.35">
      <c r="A9" s="115" t="s">
        <v>52</v>
      </c>
      <c r="B9" s="115"/>
      <c r="C9" s="115"/>
      <c r="D9" s="115"/>
      <c r="E9" s="34"/>
      <c r="F9" s="34"/>
      <c r="G9" s="34"/>
      <c r="H9" s="34"/>
      <c r="I9" s="34"/>
      <c r="J9" s="81"/>
      <c r="K9" s="81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45"/>
    </row>
    <row r="10" spans="1:23" s="46" customFormat="1" ht="13.5" x14ac:dyDescent="0.35">
      <c r="A10" s="53"/>
      <c r="B10" s="53"/>
      <c r="C10" s="82"/>
      <c r="D10" s="34"/>
      <c r="E10" s="34"/>
      <c r="F10" s="34"/>
      <c r="G10" s="34"/>
      <c r="H10" s="34"/>
      <c r="I10" s="34"/>
      <c r="J10" s="81"/>
      <c r="K10" s="81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45"/>
    </row>
    <row r="11" spans="1:23" s="46" customFormat="1" ht="36.950000000000003" customHeight="1" x14ac:dyDescent="0.35">
      <c r="A11" s="117" t="s">
        <v>53</v>
      </c>
      <c r="B11" s="117"/>
      <c r="C11" s="118"/>
      <c r="D11" s="118"/>
      <c r="E11" s="34"/>
      <c r="F11" s="116"/>
      <c r="G11" s="116"/>
      <c r="H11" s="116"/>
      <c r="I11" s="116"/>
      <c r="J11" s="83"/>
      <c r="K11" s="81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45"/>
    </row>
    <row r="12" spans="1:23" s="46" customFormat="1" ht="25.5" customHeight="1" x14ac:dyDescent="0.35">
      <c r="A12" s="119" t="s">
        <v>50</v>
      </c>
      <c r="B12" s="119"/>
      <c r="C12" s="118"/>
      <c r="D12" s="118"/>
      <c r="E12" s="34"/>
      <c r="F12" s="76"/>
      <c r="G12" s="76"/>
      <c r="H12" s="76"/>
      <c r="I12" s="76"/>
      <c r="J12" s="76"/>
      <c r="K12" s="76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45"/>
    </row>
    <row r="13" spans="1:23" s="76" customFormat="1" x14ac:dyDescent="0.35"/>
    <row r="14" spans="1:23" s="76" customFormat="1" x14ac:dyDescent="0.35"/>
    <row r="15" spans="1:23" s="76" customFormat="1" x14ac:dyDescent="0.35"/>
    <row r="16" spans="1:23" s="76" customFormat="1" x14ac:dyDescent="0.35"/>
    <row r="17" s="76" customFormat="1" x14ac:dyDescent="0.35"/>
    <row r="18" s="76" customFormat="1" x14ac:dyDescent="0.35"/>
    <row r="19" s="76" customFormat="1" x14ac:dyDescent="0.35"/>
    <row r="20" s="76" customFormat="1" x14ac:dyDescent="0.35"/>
    <row r="21" s="76" customFormat="1" x14ac:dyDescent="0.35"/>
    <row r="22" s="76" customFormat="1" x14ac:dyDescent="0.35"/>
    <row r="23" s="76" customFormat="1" x14ac:dyDescent="0.35"/>
    <row r="24" s="76" customFormat="1" x14ac:dyDescent="0.35"/>
    <row r="25" s="76" customFormat="1" x14ac:dyDescent="0.35"/>
    <row r="26" s="76" customFormat="1" x14ac:dyDescent="0.35"/>
    <row r="27" s="76" customFormat="1" x14ac:dyDescent="0.35"/>
    <row r="28" s="76" customFormat="1" x14ac:dyDescent="0.35"/>
    <row r="29" s="76" customFormat="1" x14ac:dyDescent="0.35"/>
    <row r="30" s="76" customFormat="1" x14ac:dyDescent="0.35"/>
    <row r="31" s="76" customFormat="1" x14ac:dyDescent="0.35"/>
    <row r="32" s="76" customFormat="1" x14ac:dyDescent="0.35"/>
    <row r="33" s="76" customFormat="1" x14ac:dyDescent="0.35"/>
    <row r="34" s="76" customFormat="1" x14ac:dyDescent="0.35"/>
    <row r="35" s="76" customFormat="1" x14ac:dyDescent="0.35"/>
    <row r="36" s="76" customFormat="1" x14ac:dyDescent="0.35"/>
    <row r="37" s="76" customFormat="1" x14ac:dyDescent="0.35"/>
    <row r="38" s="76" customFormat="1" x14ac:dyDescent="0.35"/>
    <row r="39" s="76" customFormat="1" x14ac:dyDescent="0.35"/>
    <row r="40" s="76" customFormat="1" x14ac:dyDescent="0.35"/>
    <row r="41" s="76" customFormat="1" x14ac:dyDescent="0.35"/>
    <row r="42" s="76" customFormat="1" x14ac:dyDescent="0.35"/>
    <row r="43" s="76" customFormat="1" x14ac:dyDescent="0.35"/>
    <row r="44" s="76" customFormat="1" x14ac:dyDescent="0.35"/>
    <row r="45" s="76" customFormat="1" x14ac:dyDescent="0.35"/>
  </sheetData>
  <sheetProtection algorithmName="SHA-512" hashValue="03XPaRDkpdcxvNPuvoeFl362qQG7jQh5a01z9KE0W3OYwbfT9rsNzsAfbvh7ZNc0kGEOm14YdOAvZeoEz6R32w==" saltValue="iAOYqe27yucUCsuJ9GPWOg==" spinCount="100000" sheet="1" objects="1" scenarios="1"/>
  <mergeCells count="6">
    <mergeCell ref="A9:D9"/>
    <mergeCell ref="F11:I11"/>
    <mergeCell ref="A11:B11"/>
    <mergeCell ref="C11:D11"/>
    <mergeCell ref="A12:B12"/>
    <mergeCell ref="C12:D12"/>
  </mergeCells>
  <pageMargins left="0.7" right="0.7" top="0.75" bottom="0.75" header="0.3" footer="0.3"/>
  <pageSetup paperSize="9" scale="39" orientation="landscape" horizontalDpi="0" verticalDpi="0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Pomocné!$N$4:$N$11</xm:f>
          </x14:formula1>
          <xm:sqref>I7</xm:sqref>
        </x14:dataValidation>
        <x14:dataValidation type="list" allowBlank="1" showInputMessage="1" showErrorMessage="1">
          <x14:formula1>
            <xm:f>Pomocné!$K$17:$K$18</xm:f>
          </x14:formula1>
          <xm:sqref>K7</xm:sqref>
        </x14:dataValidation>
        <x14:dataValidation type="list" allowBlank="1" showInputMessage="1" showErrorMessage="1">
          <x14:formula1>
            <xm:f>Pomocné!$Q$4:$Q$9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00"/>
  <sheetViews>
    <sheetView zoomScale="70" zoomScaleNormal="70" zoomScaleSheetLayoutView="25" zoomScalePageLayoutView="40" workbookViewId="0">
      <pane xSplit="1" ySplit="9" topLeftCell="B10" activePane="bottomRight" state="frozen"/>
      <selection pane="topRight" activeCell="C1" sqref="C1"/>
      <selection pane="bottomLeft" activeCell="A10" sqref="A10"/>
      <selection pane="bottomRight" activeCell="B10" sqref="B10"/>
    </sheetView>
  </sheetViews>
  <sheetFormatPr defaultColWidth="9.1328125" defaultRowHeight="13.5" x14ac:dyDescent="0.35"/>
  <cols>
    <col min="1" max="1" width="41.265625" style="54" customWidth="1"/>
    <col min="2" max="2" width="6.3984375" style="106" customWidth="1"/>
    <col min="3" max="3" width="16.1328125" style="46" customWidth="1"/>
    <col min="4" max="4" width="25.3984375" style="46" customWidth="1"/>
    <col min="5" max="5" width="13.265625" style="46" customWidth="1"/>
    <col min="6" max="6" width="19.265625" style="46" customWidth="1"/>
    <col min="7" max="7" width="12.3984375" style="46" customWidth="1"/>
    <col min="8" max="8" width="15.73046875" style="46" customWidth="1"/>
    <col min="9" max="10" width="14.59765625" style="107" customWidth="1"/>
    <col min="11" max="11" width="15.73046875" style="46" customWidth="1"/>
    <col min="12" max="12" width="16.73046875" style="46" customWidth="1"/>
    <col min="13" max="13" width="17.1328125" style="108" customWidth="1"/>
    <col min="14" max="14" width="17.73046875" style="46" customWidth="1"/>
    <col min="15" max="15" width="32.3984375" style="46" customWidth="1"/>
    <col min="16" max="16" width="28.1328125" style="46" customWidth="1"/>
    <col min="17" max="17" width="15.265625" style="46" customWidth="1"/>
    <col min="18" max="18" width="31.86328125" style="46" customWidth="1"/>
    <col min="19" max="19" width="20.73046875" style="46" customWidth="1"/>
    <col min="20" max="20" width="1.3984375" style="64" hidden="1" customWidth="1"/>
    <col min="21" max="21" width="11.3984375" style="46" hidden="1" customWidth="1"/>
    <col min="22" max="22" width="24.59765625" style="46" hidden="1" customWidth="1"/>
    <col min="23" max="23" width="12.265625" style="47" hidden="1" customWidth="1"/>
    <col min="24" max="24" width="12.86328125" style="46" hidden="1" customWidth="1"/>
    <col min="25" max="25" width="14" style="46" hidden="1" customWidth="1"/>
    <col min="26" max="26" width="6.1328125" style="46" hidden="1" customWidth="1"/>
    <col min="27" max="27" width="6.86328125" style="46" hidden="1" customWidth="1"/>
    <col min="28" max="28" width="13" style="46" hidden="1" customWidth="1"/>
    <col min="29" max="29" width="10.86328125" style="46" hidden="1" customWidth="1"/>
    <col min="30" max="30" width="4.265625" style="46" hidden="1" customWidth="1"/>
    <col min="31" max="31" width="7.265625" style="46" hidden="1" customWidth="1"/>
    <col min="32" max="32" width="14.59765625" style="46" hidden="1" customWidth="1"/>
    <col min="33" max="33" width="12.1328125" style="34" customWidth="1"/>
    <col min="34" max="34" width="9.1328125" style="34" customWidth="1"/>
    <col min="35" max="35" width="12.59765625" style="34" customWidth="1"/>
    <col min="36" max="36" width="12.1328125" style="34" customWidth="1"/>
    <col min="37" max="38" width="9.1328125" style="34"/>
    <col min="39" max="16384" width="9.1328125" style="46"/>
  </cols>
  <sheetData>
    <row r="1" spans="1:38" s="30" customFormat="1" ht="17.100000000000001" customHeight="1" x14ac:dyDescent="0.5">
      <c r="A1" s="48" t="s">
        <v>51</v>
      </c>
      <c r="B1" s="55"/>
      <c r="C1" s="56"/>
      <c r="D1" s="57"/>
      <c r="E1" s="57"/>
      <c r="F1" s="57"/>
      <c r="G1" s="57"/>
    </row>
    <row r="2" spans="1:38" s="30" customFormat="1" ht="17.100000000000001" customHeight="1" x14ac:dyDescent="0.45">
      <c r="A2" s="49"/>
      <c r="B2" s="55"/>
      <c r="C2" s="55"/>
      <c r="D2" s="57"/>
      <c r="E2" s="57"/>
      <c r="F2" s="57"/>
      <c r="G2" s="57"/>
    </row>
    <row r="3" spans="1:38" s="30" customFormat="1" ht="17.100000000000001" customHeight="1" x14ac:dyDescent="0.45">
      <c r="A3" s="48" t="s">
        <v>1</v>
      </c>
      <c r="B3" s="55"/>
      <c r="C3" s="55"/>
      <c r="D3" s="57"/>
      <c r="E3" s="57"/>
      <c r="F3" s="57"/>
      <c r="G3" s="57"/>
    </row>
    <row r="4" spans="1:38" s="34" customFormat="1" ht="17.100000000000001" customHeight="1" x14ac:dyDescent="0.35">
      <c r="A4" s="50"/>
      <c r="B4" s="58"/>
      <c r="C4" s="59"/>
      <c r="D4" s="59"/>
      <c r="E4" s="32"/>
      <c r="F4" s="32"/>
      <c r="G4" s="32"/>
      <c r="H4" s="32"/>
      <c r="I4" s="60"/>
      <c r="J4" s="60"/>
      <c r="K4" s="32"/>
      <c r="L4" s="32"/>
      <c r="M4" s="32"/>
      <c r="N4" s="32"/>
      <c r="O4" s="32"/>
      <c r="P4" s="32"/>
      <c r="S4" s="31"/>
      <c r="T4" s="31"/>
      <c r="U4" s="31"/>
      <c r="V4" s="32"/>
      <c r="W4" s="33"/>
      <c r="X4" s="32"/>
      <c r="Y4" s="32"/>
    </row>
    <row r="5" spans="1:38" s="34" customFormat="1" ht="17.100000000000001" customHeight="1" x14ac:dyDescent="0.35">
      <c r="A5" s="50"/>
      <c r="B5" s="58"/>
      <c r="C5" s="59"/>
      <c r="D5" s="59"/>
      <c r="E5" s="32"/>
      <c r="F5" s="32"/>
      <c r="G5" s="32"/>
      <c r="H5" s="32"/>
      <c r="I5" s="60"/>
      <c r="J5" s="60"/>
      <c r="K5" s="32"/>
      <c r="L5" s="32"/>
      <c r="M5" s="32"/>
      <c r="N5" s="32"/>
      <c r="O5" s="32"/>
      <c r="P5" s="32"/>
      <c r="S5" s="31"/>
      <c r="T5" s="31"/>
      <c r="U5" s="31"/>
      <c r="V5" s="32"/>
      <c r="W5" s="33"/>
      <c r="X5" s="32"/>
      <c r="Y5" s="32"/>
    </row>
    <row r="6" spans="1:38" s="34" customFormat="1" ht="13.9" x14ac:dyDescent="0.35">
      <c r="A6" s="50"/>
      <c r="B6" s="58"/>
      <c r="C6" s="59"/>
      <c r="D6" s="59"/>
      <c r="E6" s="32"/>
      <c r="F6" s="32"/>
      <c r="G6" s="32"/>
      <c r="H6" s="32"/>
      <c r="I6" s="60"/>
      <c r="J6" s="60"/>
      <c r="K6" s="32"/>
      <c r="L6" s="32"/>
      <c r="M6" s="32"/>
      <c r="N6" s="32"/>
      <c r="O6" s="32"/>
      <c r="P6" s="32"/>
      <c r="Q6" s="61"/>
      <c r="U6" s="34" t="s">
        <v>48</v>
      </c>
      <c r="V6" s="32"/>
      <c r="W6" s="33"/>
      <c r="X6" s="32"/>
      <c r="Y6" s="32"/>
    </row>
    <row r="7" spans="1:38" ht="35.1" customHeight="1" x14ac:dyDescent="0.35">
      <c r="A7" s="21"/>
      <c r="B7" s="121" t="s">
        <v>55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  <c r="N7" s="121" t="s">
        <v>56</v>
      </c>
      <c r="O7" s="122"/>
      <c r="P7" s="122"/>
      <c r="Q7" s="122"/>
      <c r="R7" s="122"/>
      <c r="S7" s="123"/>
      <c r="T7" s="62"/>
      <c r="U7" s="124" t="s">
        <v>5</v>
      </c>
      <c r="V7" s="124"/>
      <c r="W7" s="124"/>
      <c r="X7" s="35"/>
      <c r="Y7" s="35"/>
      <c r="Z7" s="35"/>
      <c r="AA7" s="35"/>
      <c r="AB7" s="35"/>
      <c r="AC7" s="35"/>
      <c r="AD7" s="35"/>
      <c r="AE7" s="35"/>
      <c r="AF7" s="35"/>
    </row>
    <row r="8" spans="1:38" s="64" customFormat="1" ht="3" customHeight="1" x14ac:dyDescent="0.35">
      <c r="A8" s="22"/>
      <c r="B8" s="24"/>
      <c r="C8" s="23"/>
      <c r="D8" s="23"/>
      <c r="E8" s="23"/>
      <c r="F8" s="23"/>
      <c r="G8" s="23"/>
      <c r="H8" s="23"/>
      <c r="I8" s="25"/>
      <c r="J8" s="25"/>
      <c r="K8" s="23"/>
      <c r="L8" s="23"/>
      <c r="M8" s="23"/>
      <c r="N8" s="23"/>
      <c r="O8" s="23"/>
      <c r="P8" s="23"/>
      <c r="Q8" s="23"/>
      <c r="R8" s="23"/>
      <c r="S8" s="26"/>
      <c r="T8" s="63"/>
      <c r="U8" s="36"/>
      <c r="V8" s="36"/>
      <c r="W8" s="36"/>
      <c r="X8" s="37"/>
      <c r="Y8" s="37"/>
      <c r="Z8" s="37"/>
      <c r="AA8" s="37"/>
      <c r="AB8" s="37"/>
      <c r="AC8" s="37"/>
      <c r="AD8" s="37"/>
      <c r="AE8" s="37"/>
      <c r="AF8" s="37"/>
      <c r="AG8" s="34"/>
      <c r="AH8" s="34"/>
      <c r="AI8" s="34"/>
      <c r="AJ8" s="34"/>
      <c r="AK8" s="34"/>
      <c r="AL8" s="34"/>
    </row>
    <row r="9" spans="1:38" ht="117" customHeight="1" x14ac:dyDescent="0.35">
      <c r="A9" s="21" t="s">
        <v>54</v>
      </c>
      <c r="B9" s="28" t="s">
        <v>39</v>
      </c>
      <c r="C9" s="28" t="s">
        <v>9</v>
      </c>
      <c r="D9" s="28" t="s">
        <v>6</v>
      </c>
      <c r="E9" s="28" t="s">
        <v>36</v>
      </c>
      <c r="F9" s="28" t="s">
        <v>47</v>
      </c>
      <c r="G9" s="28" t="s">
        <v>2</v>
      </c>
      <c r="H9" s="28" t="s">
        <v>37</v>
      </c>
      <c r="I9" s="29" t="s">
        <v>42</v>
      </c>
      <c r="J9" s="29" t="s">
        <v>43</v>
      </c>
      <c r="K9" s="28" t="s">
        <v>44</v>
      </c>
      <c r="L9" s="28" t="s">
        <v>45</v>
      </c>
      <c r="M9" s="28" t="s">
        <v>59</v>
      </c>
      <c r="N9" s="28" t="s">
        <v>7</v>
      </c>
      <c r="O9" s="28" t="s">
        <v>8</v>
      </c>
      <c r="P9" s="28" t="s">
        <v>13</v>
      </c>
      <c r="Q9" s="28" t="s">
        <v>12</v>
      </c>
      <c r="R9" s="28" t="s">
        <v>10</v>
      </c>
      <c r="S9" s="28" t="s">
        <v>11</v>
      </c>
      <c r="T9" s="65"/>
      <c r="U9" s="92" t="s">
        <v>4</v>
      </c>
      <c r="V9" s="92" t="s">
        <v>24</v>
      </c>
      <c r="W9" s="92" t="s">
        <v>46</v>
      </c>
      <c r="X9" s="35"/>
      <c r="Y9" s="35"/>
      <c r="Z9" s="35"/>
      <c r="AA9" s="35"/>
      <c r="AB9" s="35"/>
      <c r="AC9" s="35"/>
      <c r="AD9" s="35"/>
      <c r="AE9" s="35"/>
      <c r="AF9" s="35"/>
    </row>
    <row r="10" spans="1:38" ht="15" customHeight="1" x14ac:dyDescent="0.35">
      <c r="A10" s="27" t="str">
        <f>IF((ISBLANK(C10))," ",'Údaje poskytovateľa'!$B$7)</f>
        <v xml:space="preserve"> </v>
      </c>
      <c r="B10" s="110"/>
      <c r="C10" s="111"/>
      <c r="D10" s="112"/>
      <c r="E10" s="9"/>
      <c r="F10" s="10"/>
      <c r="G10" s="9"/>
      <c r="H10" s="11"/>
      <c r="I10" s="12"/>
      <c r="J10" s="13"/>
      <c r="K10" s="15"/>
      <c r="L10" s="15"/>
      <c r="M10" s="14"/>
      <c r="N10" s="16"/>
      <c r="O10" s="17"/>
      <c r="P10" s="18"/>
      <c r="Q10" s="19"/>
      <c r="R10" s="20"/>
      <c r="S10" s="20"/>
      <c r="T10" s="94"/>
      <c r="U10" s="38" t="e">
        <f>AB10</f>
        <v>#VALUE!</v>
      </c>
      <c r="V10" s="39" t="str">
        <f>CONCATENATE(C10," ",D10)</f>
        <v xml:space="preserve"> </v>
      </c>
      <c r="W10" s="38" t="e">
        <f>(J10*5)/I10</f>
        <v>#DIV/0!</v>
      </c>
      <c r="X10" s="35" t="str">
        <f>AF10</f>
        <v>/</v>
      </c>
      <c r="Y10" s="35" t="str">
        <f>MID(X10,5,2)</f>
        <v/>
      </c>
      <c r="Z10" s="35" t="e">
        <f>IF(MID(X10,3,2)*1&gt;50,MID(X10,3,2)-50,MID(X10,3,2)*1)</f>
        <v>#VALUE!</v>
      </c>
      <c r="AA10" s="35" t="e">
        <f>IF(LEN(X10)=10,LEFT(X10,2)+1900,LEFT(X10,2)+IF(LEFT(X10,2)&gt;"53",1900,2000))</f>
        <v>#VALUE!</v>
      </c>
      <c r="AB10" s="40" t="e">
        <f>Y10&amp;"."&amp;Z10&amp;"."&amp;AA10</f>
        <v>#VALUE!</v>
      </c>
      <c r="AC10" s="35" t="str">
        <f t="shared" ref="AC10:AC41" si="0">LEFT(F10,6)</f>
        <v/>
      </c>
      <c r="AD10" s="35" t="s">
        <v>14</v>
      </c>
      <c r="AE10" s="35" t="str">
        <f>RIGHT(F10,4)</f>
        <v/>
      </c>
      <c r="AF10" s="35" t="str">
        <f>AC10&amp;"/"&amp;AE10</f>
        <v>/</v>
      </c>
    </row>
    <row r="11" spans="1:38" ht="15" customHeight="1" x14ac:dyDescent="0.35">
      <c r="A11" s="27" t="str">
        <f>IF((ISBLANK(C11))," ",'Údaje poskytovateľa'!$B$7)</f>
        <v xml:space="preserve"> </v>
      </c>
      <c r="B11" s="110"/>
      <c r="C11" s="111"/>
      <c r="D11" s="112"/>
      <c r="E11" s="9"/>
      <c r="F11" s="10"/>
      <c r="G11" s="9"/>
      <c r="H11" s="11"/>
      <c r="I11" s="12"/>
      <c r="J11" s="13"/>
      <c r="K11" s="15"/>
      <c r="L11" s="15"/>
      <c r="M11" s="14"/>
      <c r="N11" s="16"/>
      <c r="O11" s="19"/>
      <c r="P11" s="18"/>
      <c r="Q11" s="19"/>
      <c r="R11" s="20"/>
      <c r="S11" s="20"/>
      <c r="T11" s="95"/>
      <c r="U11" s="38" t="e">
        <f>AB11</f>
        <v>#VALUE!</v>
      </c>
      <c r="V11" s="39" t="str">
        <f>CONCATENATE(C11," ",D11)</f>
        <v xml:space="preserve"> </v>
      </c>
      <c r="W11" s="38"/>
      <c r="X11" s="35" t="str">
        <f>AF11</f>
        <v>/</v>
      </c>
      <c r="Y11" s="35" t="str">
        <f t="shared" ref="Y11:Y74" si="1">MID(X11,5,2)</f>
        <v/>
      </c>
      <c r="Z11" s="35" t="e">
        <f>IF(MID(X11,3,2)*1&gt;50,MID(X11,3,2)-50,MID(X11,3,2)*1)</f>
        <v>#VALUE!</v>
      </c>
      <c r="AA11" s="35" t="e">
        <f>IF(LEN(X11)=10,LEFT(X11,2)+1900,LEFT(X11,2)+IF(LEFT(X11,2)&gt;"53",1900,2000))</f>
        <v>#VALUE!</v>
      </c>
      <c r="AB11" s="40" t="e">
        <f>Y11&amp;"."&amp;Z11&amp;"."&amp;AA11</f>
        <v>#VALUE!</v>
      </c>
      <c r="AC11" s="35" t="str">
        <f t="shared" si="0"/>
        <v/>
      </c>
      <c r="AD11" s="35" t="s">
        <v>14</v>
      </c>
      <c r="AE11" s="35" t="str">
        <f t="shared" ref="AE11:AE42" si="2">RIGHT(F11,3)</f>
        <v/>
      </c>
      <c r="AF11" s="35" t="str">
        <f>AC11&amp;"/"&amp;AE11</f>
        <v>/</v>
      </c>
    </row>
    <row r="12" spans="1:38" ht="15" customHeight="1" x14ac:dyDescent="0.35">
      <c r="A12" s="27" t="str">
        <f>IF((ISBLANK(C12))," ",'Údaje poskytovateľa'!$B$7)</f>
        <v xml:space="preserve"> </v>
      </c>
      <c r="B12" s="110"/>
      <c r="C12" s="111"/>
      <c r="D12" s="112"/>
      <c r="E12" s="9"/>
      <c r="F12" s="10"/>
      <c r="G12" s="9"/>
      <c r="H12" s="11"/>
      <c r="I12" s="12"/>
      <c r="J12" s="13"/>
      <c r="K12" s="15"/>
      <c r="L12" s="15"/>
      <c r="M12" s="14"/>
      <c r="N12" s="16"/>
      <c r="O12" s="19"/>
      <c r="P12" s="18"/>
      <c r="Q12" s="19"/>
      <c r="R12" s="20"/>
      <c r="S12" s="20"/>
      <c r="T12" s="95"/>
      <c r="U12" s="38" t="e">
        <f>AB12</f>
        <v>#VALUE!</v>
      </c>
      <c r="V12" s="39" t="str">
        <f>CONCATENATE(C12," ",D12)</f>
        <v xml:space="preserve"> </v>
      </c>
      <c r="W12" s="38"/>
      <c r="X12" s="35" t="str">
        <f>AF12</f>
        <v>/</v>
      </c>
      <c r="Y12" s="35" t="str">
        <f t="shared" si="1"/>
        <v/>
      </c>
      <c r="Z12" s="35" t="e">
        <f>IF(MID(X12,3,2)*1&gt;50,MID(X12,3,2)-50,MID(X12,3,2)*1)</f>
        <v>#VALUE!</v>
      </c>
      <c r="AA12" s="35" t="e">
        <f>IF(LEN(X12)=10,LEFT(X12,2)+1900,LEFT(X12,2)+IF(LEFT(X12,2)&gt;"53",1900,2000))</f>
        <v>#VALUE!</v>
      </c>
      <c r="AB12" s="40" t="e">
        <f>Y12&amp;"."&amp;Z12&amp;"."&amp;AA12</f>
        <v>#VALUE!</v>
      </c>
      <c r="AC12" s="35" t="str">
        <f t="shared" si="0"/>
        <v/>
      </c>
      <c r="AD12" s="35" t="s">
        <v>14</v>
      </c>
      <c r="AE12" s="35" t="str">
        <f t="shared" si="2"/>
        <v/>
      </c>
      <c r="AF12" s="35" t="str">
        <f>AC12&amp;"/"&amp;AE12</f>
        <v>/</v>
      </c>
    </row>
    <row r="13" spans="1:38" ht="13.9" x14ac:dyDescent="0.35">
      <c r="A13" s="27" t="str">
        <f>IF((ISBLANK(C13))," ",'Údaje poskytovateľa'!$B$7)</f>
        <v xml:space="preserve"> </v>
      </c>
      <c r="B13" s="110"/>
      <c r="C13" s="111"/>
      <c r="D13" s="112"/>
      <c r="E13" s="9"/>
      <c r="F13" s="10"/>
      <c r="G13" s="9"/>
      <c r="H13" s="11"/>
      <c r="I13" s="12"/>
      <c r="J13" s="13"/>
      <c r="K13" s="15"/>
      <c r="L13" s="15"/>
      <c r="M13" s="14"/>
      <c r="N13" s="16"/>
      <c r="O13" s="19"/>
      <c r="P13" s="18"/>
      <c r="Q13" s="19"/>
      <c r="R13" s="20"/>
      <c r="S13" s="20"/>
      <c r="T13" s="95"/>
      <c r="U13" s="38" t="e">
        <f>AB13</f>
        <v>#VALUE!</v>
      </c>
      <c r="V13" s="39" t="str">
        <f>CONCATENATE(C13," ",D13)</f>
        <v xml:space="preserve"> </v>
      </c>
      <c r="W13" s="38"/>
      <c r="X13" s="35" t="str">
        <f>AF13</f>
        <v>/</v>
      </c>
      <c r="Y13" s="35" t="str">
        <f t="shared" si="1"/>
        <v/>
      </c>
      <c r="Z13" s="35" t="e">
        <f>IF(MID(X13,3,2)*1&gt;50,MID(X13,3,2)-50,MID(X13,3,2)*1)</f>
        <v>#VALUE!</v>
      </c>
      <c r="AA13" s="35" t="e">
        <f>IF(LEN(X13)=10,LEFT(X13,2)+1900,LEFT(X13,2)+IF(LEFT(X13,2)&gt;"53",1900,2000))</f>
        <v>#VALUE!</v>
      </c>
      <c r="AB13" s="40" t="e">
        <f>Y13&amp;"."&amp;Z13&amp;"."&amp;AA13</f>
        <v>#VALUE!</v>
      </c>
      <c r="AC13" s="35" t="str">
        <f t="shared" si="0"/>
        <v/>
      </c>
      <c r="AD13" s="35" t="s">
        <v>14</v>
      </c>
      <c r="AE13" s="35" t="str">
        <f t="shared" si="2"/>
        <v/>
      </c>
      <c r="AF13" s="35" t="str">
        <f>AC13&amp;"/"&amp;AE13</f>
        <v>/</v>
      </c>
    </row>
    <row r="14" spans="1:38" ht="13.9" x14ac:dyDescent="0.35">
      <c r="A14" s="27" t="str">
        <f>IF((ISBLANK(C14))," ",'Údaje poskytovateľa'!$B$7)</f>
        <v xml:space="preserve"> </v>
      </c>
      <c r="B14" s="110"/>
      <c r="C14" s="111"/>
      <c r="D14" s="112"/>
      <c r="E14" s="9"/>
      <c r="F14" s="10"/>
      <c r="G14" s="9"/>
      <c r="H14" s="11"/>
      <c r="I14" s="12"/>
      <c r="J14" s="13"/>
      <c r="K14" s="15"/>
      <c r="L14" s="15"/>
      <c r="M14" s="14"/>
      <c r="N14" s="16"/>
      <c r="O14" s="19"/>
      <c r="P14" s="18"/>
      <c r="Q14" s="19"/>
      <c r="R14" s="20"/>
      <c r="S14" s="20"/>
      <c r="T14" s="95"/>
      <c r="U14" s="38" t="e">
        <f>AB14</f>
        <v>#VALUE!</v>
      </c>
      <c r="V14" s="39" t="str">
        <f>CONCATENATE(C14," ",D14)</f>
        <v xml:space="preserve"> </v>
      </c>
      <c r="W14" s="38"/>
      <c r="X14" s="35" t="str">
        <f>AF14</f>
        <v>/</v>
      </c>
      <c r="Y14" s="35" t="str">
        <f t="shared" si="1"/>
        <v/>
      </c>
      <c r="Z14" s="35" t="e">
        <f>IF(MID(X14,3,2)*1&gt;50,MID(X14,3,2)-50,MID(X14,3,2)*1)</f>
        <v>#VALUE!</v>
      </c>
      <c r="AA14" s="35" t="e">
        <f>IF(LEN(X14)=10,LEFT(X14,2)+1900,LEFT(X14,2)+IF(LEFT(X14,2)&gt;"53",1900,2000))</f>
        <v>#VALUE!</v>
      </c>
      <c r="AB14" s="40" t="e">
        <f>Y14&amp;"."&amp;Z14&amp;"."&amp;AA14</f>
        <v>#VALUE!</v>
      </c>
      <c r="AC14" s="35" t="str">
        <f t="shared" si="0"/>
        <v/>
      </c>
      <c r="AD14" s="35" t="s">
        <v>14</v>
      </c>
      <c r="AE14" s="35" t="str">
        <f t="shared" si="2"/>
        <v/>
      </c>
      <c r="AF14" s="35" t="str">
        <f>AC14&amp;"/"&amp;AE14</f>
        <v>/</v>
      </c>
    </row>
    <row r="15" spans="1:38" ht="13.9" x14ac:dyDescent="0.35">
      <c r="A15" s="27" t="str">
        <f>IF((ISBLANK(C15))," ",'Údaje poskytovateľa'!$B$7)</f>
        <v xml:space="preserve"> </v>
      </c>
      <c r="B15" s="110"/>
      <c r="C15" s="111"/>
      <c r="D15" s="112"/>
      <c r="E15" s="9"/>
      <c r="F15" s="10"/>
      <c r="G15" s="9"/>
      <c r="H15" s="11"/>
      <c r="I15" s="12"/>
      <c r="J15" s="13"/>
      <c r="K15" s="15"/>
      <c r="L15" s="15"/>
      <c r="M15" s="14"/>
      <c r="N15" s="16"/>
      <c r="O15" s="19"/>
      <c r="P15" s="18"/>
      <c r="Q15" s="19"/>
      <c r="R15" s="20"/>
      <c r="S15" s="20"/>
      <c r="T15" s="95"/>
      <c r="U15" s="38" t="e">
        <f t="shared" ref="U15:U33" si="3">AB15</f>
        <v>#VALUE!</v>
      </c>
      <c r="V15" s="39" t="str">
        <f t="shared" ref="V15:V33" si="4">CONCATENATE(C15," ",D15)</f>
        <v xml:space="preserve"> </v>
      </c>
      <c r="W15" s="38"/>
      <c r="X15" s="35" t="str">
        <f t="shared" ref="X15:X33" si="5">AF15</f>
        <v>/</v>
      </c>
      <c r="Y15" s="35" t="str">
        <f t="shared" si="1"/>
        <v/>
      </c>
      <c r="Z15" s="35" t="e">
        <f t="shared" ref="Z15:Z33" si="6">IF(MID(X15,3,2)*1&gt;50,MID(X15,3,2)-50,MID(X15,3,2)*1)</f>
        <v>#VALUE!</v>
      </c>
      <c r="AA15" s="35" t="e">
        <f t="shared" ref="AA15:AA33" si="7">IF(LEN(X15)=10,LEFT(X15,2)+1900,LEFT(X15,2)+IF(LEFT(X15,2)&gt;"53",1900,2000))</f>
        <v>#VALUE!</v>
      </c>
      <c r="AB15" s="40" t="e">
        <f t="shared" ref="AB15:AB33" si="8">Y15&amp;"."&amp;Z15&amp;"."&amp;AA15</f>
        <v>#VALUE!</v>
      </c>
      <c r="AC15" s="35" t="str">
        <f t="shared" si="0"/>
        <v/>
      </c>
      <c r="AD15" s="35" t="s">
        <v>14</v>
      </c>
      <c r="AE15" s="35" t="str">
        <f t="shared" si="2"/>
        <v/>
      </c>
      <c r="AF15" s="35" t="str">
        <f t="shared" ref="AF15:AF33" si="9">AC15&amp;"/"&amp;AE15</f>
        <v>/</v>
      </c>
    </row>
    <row r="16" spans="1:38" ht="13.9" x14ac:dyDescent="0.35">
      <c r="A16" s="27" t="str">
        <f>IF((ISBLANK(C16))," ",'Údaje poskytovateľa'!$B$7)</f>
        <v xml:space="preserve"> </v>
      </c>
      <c r="B16" s="110"/>
      <c r="C16" s="111"/>
      <c r="D16" s="112"/>
      <c r="E16" s="9"/>
      <c r="F16" s="10"/>
      <c r="G16" s="9"/>
      <c r="H16" s="11"/>
      <c r="I16" s="12"/>
      <c r="J16" s="13"/>
      <c r="K16" s="15"/>
      <c r="L16" s="15"/>
      <c r="M16" s="14"/>
      <c r="N16" s="16"/>
      <c r="O16" s="19"/>
      <c r="P16" s="18"/>
      <c r="Q16" s="19"/>
      <c r="R16" s="20"/>
      <c r="S16" s="20"/>
      <c r="T16" s="95"/>
      <c r="U16" s="38" t="e">
        <f t="shared" si="3"/>
        <v>#VALUE!</v>
      </c>
      <c r="V16" s="39" t="str">
        <f t="shared" si="4"/>
        <v xml:space="preserve"> </v>
      </c>
      <c r="W16" s="38"/>
      <c r="X16" s="35" t="str">
        <f t="shared" si="5"/>
        <v>/</v>
      </c>
      <c r="Y16" s="35" t="str">
        <f t="shared" si="1"/>
        <v/>
      </c>
      <c r="Z16" s="35" t="e">
        <f t="shared" si="6"/>
        <v>#VALUE!</v>
      </c>
      <c r="AA16" s="35" t="e">
        <f t="shared" si="7"/>
        <v>#VALUE!</v>
      </c>
      <c r="AB16" s="40" t="e">
        <f t="shared" si="8"/>
        <v>#VALUE!</v>
      </c>
      <c r="AC16" s="35" t="str">
        <f t="shared" si="0"/>
        <v/>
      </c>
      <c r="AD16" s="35" t="s">
        <v>14</v>
      </c>
      <c r="AE16" s="35" t="str">
        <f t="shared" si="2"/>
        <v/>
      </c>
      <c r="AF16" s="35" t="str">
        <f t="shared" si="9"/>
        <v>/</v>
      </c>
    </row>
    <row r="17" spans="1:32" ht="13.9" x14ac:dyDescent="0.35">
      <c r="A17" s="27" t="str">
        <f>IF((ISBLANK(C17))," ",'Údaje poskytovateľa'!$B$7)</f>
        <v xml:space="preserve"> </v>
      </c>
      <c r="B17" s="110"/>
      <c r="C17" s="111"/>
      <c r="D17" s="112"/>
      <c r="E17" s="9"/>
      <c r="F17" s="10"/>
      <c r="G17" s="9"/>
      <c r="H17" s="11"/>
      <c r="I17" s="12"/>
      <c r="J17" s="13"/>
      <c r="K17" s="15"/>
      <c r="L17" s="15"/>
      <c r="M17" s="14"/>
      <c r="N17" s="16"/>
      <c r="O17" s="19"/>
      <c r="P17" s="18"/>
      <c r="Q17" s="19"/>
      <c r="R17" s="20"/>
      <c r="S17" s="20"/>
      <c r="T17" s="95"/>
      <c r="U17" s="38" t="e">
        <f t="shared" si="3"/>
        <v>#VALUE!</v>
      </c>
      <c r="V17" s="39" t="str">
        <f t="shared" si="4"/>
        <v xml:space="preserve"> </v>
      </c>
      <c r="W17" s="38"/>
      <c r="X17" s="35" t="str">
        <f t="shared" si="5"/>
        <v>/</v>
      </c>
      <c r="Y17" s="35" t="str">
        <f t="shared" si="1"/>
        <v/>
      </c>
      <c r="Z17" s="35" t="e">
        <f t="shared" si="6"/>
        <v>#VALUE!</v>
      </c>
      <c r="AA17" s="35" t="e">
        <f t="shared" si="7"/>
        <v>#VALUE!</v>
      </c>
      <c r="AB17" s="40" t="e">
        <f t="shared" si="8"/>
        <v>#VALUE!</v>
      </c>
      <c r="AC17" s="35" t="str">
        <f t="shared" si="0"/>
        <v/>
      </c>
      <c r="AD17" s="35" t="s">
        <v>14</v>
      </c>
      <c r="AE17" s="35" t="str">
        <f t="shared" si="2"/>
        <v/>
      </c>
      <c r="AF17" s="35" t="str">
        <f t="shared" si="9"/>
        <v>/</v>
      </c>
    </row>
    <row r="18" spans="1:32" ht="13.9" x14ac:dyDescent="0.35">
      <c r="A18" s="27" t="str">
        <f>IF((ISBLANK(C18))," ",'Údaje poskytovateľa'!$B$7)</f>
        <v xml:space="preserve"> </v>
      </c>
      <c r="B18" s="110"/>
      <c r="C18" s="111"/>
      <c r="D18" s="112"/>
      <c r="E18" s="9"/>
      <c r="F18" s="10"/>
      <c r="G18" s="9"/>
      <c r="H18" s="11"/>
      <c r="I18" s="12"/>
      <c r="J18" s="13"/>
      <c r="K18" s="15"/>
      <c r="L18" s="15"/>
      <c r="M18" s="14"/>
      <c r="N18" s="16"/>
      <c r="O18" s="19"/>
      <c r="P18" s="18"/>
      <c r="Q18" s="19"/>
      <c r="R18" s="20"/>
      <c r="S18" s="20"/>
      <c r="T18" s="95"/>
      <c r="U18" s="38" t="e">
        <f t="shared" si="3"/>
        <v>#VALUE!</v>
      </c>
      <c r="V18" s="39" t="str">
        <f t="shared" si="4"/>
        <v xml:space="preserve"> </v>
      </c>
      <c r="W18" s="38"/>
      <c r="X18" s="35" t="str">
        <f t="shared" si="5"/>
        <v>/</v>
      </c>
      <c r="Y18" s="35" t="str">
        <f t="shared" si="1"/>
        <v/>
      </c>
      <c r="Z18" s="35" t="e">
        <f t="shared" si="6"/>
        <v>#VALUE!</v>
      </c>
      <c r="AA18" s="35" t="e">
        <f t="shared" si="7"/>
        <v>#VALUE!</v>
      </c>
      <c r="AB18" s="40" t="e">
        <f t="shared" si="8"/>
        <v>#VALUE!</v>
      </c>
      <c r="AC18" s="35" t="str">
        <f t="shared" si="0"/>
        <v/>
      </c>
      <c r="AD18" s="35" t="s">
        <v>14</v>
      </c>
      <c r="AE18" s="35" t="str">
        <f t="shared" si="2"/>
        <v/>
      </c>
      <c r="AF18" s="35" t="str">
        <f t="shared" si="9"/>
        <v>/</v>
      </c>
    </row>
    <row r="19" spans="1:32" ht="13.9" x14ac:dyDescent="0.35">
      <c r="A19" s="27" t="str">
        <f>IF((ISBLANK(C19))," ",'Údaje poskytovateľa'!$B$7)</f>
        <v xml:space="preserve"> </v>
      </c>
      <c r="B19" s="110"/>
      <c r="C19" s="111"/>
      <c r="D19" s="112"/>
      <c r="E19" s="9"/>
      <c r="F19" s="10"/>
      <c r="G19" s="9"/>
      <c r="H19" s="11"/>
      <c r="I19" s="12"/>
      <c r="J19" s="13"/>
      <c r="K19" s="15"/>
      <c r="L19" s="15"/>
      <c r="M19" s="14"/>
      <c r="N19" s="16"/>
      <c r="O19" s="19"/>
      <c r="P19" s="18"/>
      <c r="Q19" s="19"/>
      <c r="R19" s="20"/>
      <c r="S19" s="20"/>
      <c r="T19" s="95"/>
      <c r="U19" s="38" t="e">
        <f t="shared" si="3"/>
        <v>#VALUE!</v>
      </c>
      <c r="V19" s="39" t="str">
        <f t="shared" si="4"/>
        <v xml:space="preserve"> </v>
      </c>
      <c r="W19" s="38"/>
      <c r="X19" s="35" t="str">
        <f t="shared" si="5"/>
        <v>/</v>
      </c>
      <c r="Y19" s="35" t="str">
        <f t="shared" si="1"/>
        <v/>
      </c>
      <c r="Z19" s="35" t="e">
        <f t="shared" si="6"/>
        <v>#VALUE!</v>
      </c>
      <c r="AA19" s="35" t="e">
        <f t="shared" si="7"/>
        <v>#VALUE!</v>
      </c>
      <c r="AB19" s="40" t="e">
        <f t="shared" si="8"/>
        <v>#VALUE!</v>
      </c>
      <c r="AC19" s="35" t="str">
        <f t="shared" si="0"/>
        <v/>
      </c>
      <c r="AD19" s="35" t="s">
        <v>14</v>
      </c>
      <c r="AE19" s="35" t="str">
        <f t="shared" si="2"/>
        <v/>
      </c>
      <c r="AF19" s="35" t="str">
        <f t="shared" si="9"/>
        <v>/</v>
      </c>
    </row>
    <row r="20" spans="1:32" ht="13.9" x14ac:dyDescent="0.35">
      <c r="A20" s="27" t="str">
        <f>IF((ISBLANK(C20))," ",'Údaje poskytovateľa'!$B$7)</f>
        <v xml:space="preserve"> </v>
      </c>
      <c r="B20" s="110"/>
      <c r="C20" s="111"/>
      <c r="D20" s="112"/>
      <c r="E20" s="9"/>
      <c r="F20" s="10"/>
      <c r="G20" s="9"/>
      <c r="H20" s="11"/>
      <c r="I20" s="12"/>
      <c r="J20" s="13"/>
      <c r="K20" s="15"/>
      <c r="L20" s="15"/>
      <c r="M20" s="14"/>
      <c r="N20" s="16"/>
      <c r="O20" s="19"/>
      <c r="P20" s="18"/>
      <c r="Q20" s="19"/>
      <c r="R20" s="20"/>
      <c r="S20" s="20"/>
      <c r="T20" s="95"/>
      <c r="U20" s="38" t="e">
        <f t="shared" si="3"/>
        <v>#VALUE!</v>
      </c>
      <c r="V20" s="39" t="str">
        <f t="shared" si="4"/>
        <v xml:space="preserve"> </v>
      </c>
      <c r="W20" s="38"/>
      <c r="X20" s="35" t="str">
        <f t="shared" si="5"/>
        <v>/</v>
      </c>
      <c r="Y20" s="35" t="str">
        <f t="shared" si="1"/>
        <v/>
      </c>
      <c r="Z20" s="35" t="e">
        <f t="shared" si="6"/>
        <v>#VALUE!</v>
      </c>
      <c r="AA20" s="35" t="e">
        <f t="shared" si="7"/>
        <v>#VALUE!</v>
      </c>
      <c r="AB20" s="40" t="e">
        <f t="shared" si="8"/>
        <v>#VALUE!</v>
      </c>
      <c r="AC20" s="35" t="str">
        <f t="shared" si="0"/>
        <v/>
      </c>
      <c r="AD20" s="35" t="s">
        <v>14</v>
      </c>
      <c r="AE20" s="35" t="str">
        <f t="shared" si="2"/>
        <v/>
      </c>
      <c r="AF20" s="35" t="str">
        <f t="shared" si="9"/>
        <v>/</v>
      </c>
    </row>
    <row r="21" spans="1:32" ht="13.9" x14ac:dyDescent="0.35">
      <c r="A21" s="27" t="str">
        <f>IF((ISBLANK(C21))," ",'Údaje poskytovateľa'!$B$7)</f>
        <v xml:space="preserve"> </v>
      </c>
      <c r="B21" s="110"/>
      <c r="C21" s="111"/>
      <c r="D21" s="112"/>
      <c r="E21" s="9"/>
      <c r="F21" s="10"/>
      <c r="G21" s="9"/>
      <c r="H21" s="11"/>
      <c r="I21" s="12"/>
      <c r="J21" s="13"/>
      <c r="K21" s="15"/>
      <c r="L21" s="15"/>
      <c r="M21" s="14"/>
      <c r="N21" s="16"/>
      <c r="O21" s="19"/>
      <c r="P21" s="18"/>
      <c r="Q21" s="19"/>
      <c r="R21" s="20"/>
      <c r="S21" s="20"/>
      <c r="T21" s="95"/>
      <c r="U21" s="38" t="e">
        <f t="shared" si="3"/>
        <v>#VALUE!</v>
      </c>
      <c r="V21" s="39" t="str">
        <f t="shared" si="4"/>
        <v xml:space="preserve"> </v>
      </c>
      <c r="W21" s="38"/>
      <c r="X21" s="35" t="str">
        <f t="shared" si="5"/>
        <v>/</v>
      </c>
      <c r="Y21" s="35" t="str">
        <f t="shared" si="1"/>
        <v/>
      </c>
      <c r="Z21" s="35" t="e">
        <f t="shared" si="6"/>
        <v>#VALUE!</v>
      </c>
      <c r="AA21" s="35" t="e">
        <f t="shared" si="7"/>
        <v>#VALUE!</v>
      </c>
      <c r="AB21" s="40" t="e">
        <f t="shared" si="8"/>
        <v>#VALUE!</v>
      </c>
      <c r="AC21" s="35" t="str">
        <f t="shared" si="0"/>
        <v/>
      </c>
      <c r="AD21" s="35" t="s">
        <v>14</v>
      </c>
      <c r="AE21" s="35" t="str">
        <f t="shared" si="2"/>
        <v/>
      </c>
      <c r="AF21" s="35" t="str">
        <f t="shared" si="9"/>
        <v>/</v>
      </c>
    </row>
    <row r="22" spans="1:32" ht="13.9" x14ac:dyDescent="0.35">
      <c r="A22" s="27" t="str">
        <f>IF((ISBLANK(C22))," ",'Údaje poskytovateľa'!$B$7)</f>
        <v xml:space="preserve"> </v>
      </c>
      <c r="B22" s="110"/>
      <c r="C22" s="111"/>
      <c r="D22" s="112"/>
      <c r="E22" s="9"/>
      <c r="F22" s="10"/>
      <c r="G22" s="9"/>
      <c r="H22" s="11"/>
      <c r="I22" s="12"/>
      <c r="J22" s="13"/>
      <c r="K22" s="15"/>
      <c r="L22" s="15"/>
      <c r="M22" s="14"/>
      <c r="N22" s="16"/>
      <c r="O22" s="19"/>
      <c r="P22" s="18"/>
      <c r="Q22" s="19"/>
      <c r="R22" s="20"/>
      <c r="S22" s="20"/>
      <c r="T22" s="95"/>
      <c r="U22" s="38" t="e">
        <f t="shared" si="3"/>
        <v>#VALUE!</v>
      </c>
      <c r="V22" s="39" t="str">
        <f t="shared" si="4"/>
        <v xml:space="preserve"> </v>
      </c>
      <c r="W22" s="38"/>
      <c r="X22" s="35" t="str">
        <f t="shared" si="5"/>
        <v>/</v>
      </c>
      <c r="Y22" s="35" t="str">
        <f t="shared" si="1"/>
        <v/>
      </c>
      <c r="Z22" s="35" t="e">
        <f t="shared" si="6"/>
        <v>#VALUE!</v>
      </c>
      <c r="AA22" s="35" t="e">
        <f t="shared" si="7"/>
        <v>#VALUE!</v>
      </c>
      <c r="AB22" s="40" t="e">
        <f t="shared" si="8"/>
        <v>#VALUE!</v>
      </c>
      <c r="AC22" s="35" t="str">
        <f t="shared" si="0"/>
        <v/>
      </c>
      <c r="AD22" s="35" t="s">
        <v>14</v>
      </c>
      <c r="AE22" s="35" t="str">
        <f t="shared" si="2"/>
        <v/>
      </c>
      <c r="AF22" s="35" t="str">
        <f t="shared" si="9"/>
        <v>/</v>
      </c>
    </row>
    <row r="23" spans="1:32" ht="13.9" x14ac:dyDescent="0.35">
      <c r="A23" s="27" t="str">
        <f>IF((ISBLANK(C23))," ",'Údaje poskytovateľa'!$B$7)</f>
        <v xml:space="preserve"> </v>
      </c>
      <c r="B23" s="110"/>
      <c r="C23" s="111"/>
      <c r="D23" s="112"/>
      <c r="E23" s="9"/>
      <c r="F23" s="10"/>
      <c r="G23" s="9"/>
      <c r="H23" s="11"/>
      <c r="I23" s="12"/>
      <c r="J23" s="13"/>
      <c r="K23" s="15"/>
      <c r="L23" s="15"/>
      <c r="M23" s="14"/>
      <c r="N23" s="16"/>
      <c r="O23" s="19"/>
      <c r="P23" s="18"/>
      <c r="Q23" s="19"/>
      <c r="R23" s="20"/>
      <c r="S23" s="20"/>
      <c r="T23" s="95"/>
      <c r="U23" s="38" t="e">
        <f t="shared" si="3"/>
        <v>#VALUE!</v>
      </c>
      <c r="V23" s="39" t="str">
        <f t="shared" si="4"/>
        <v xml:space="preserve"> </v>
      </c>
      <c r="W23" s="38"/>
      <c r="X23" s="35" t="str">
        <f t="shared" si="5"/>
        <v>/</v>
      </c>
      <c r="Y23" s="35" t="str">
        <f t="shared" si="1"/>
        <v/>
      </c>
      <c r="Z23" s="35" t="e">
        <f t="shared" si="6"/>
        <v>#VALUE!</v>
      </c>
      <c r="AA23" s="35" t="e">
        <f t="shared" si="7"/>
        <v>#VALUE!</v>
      </c>
      <c r="AB23" s="40" t="e">
        <f t="shared" si="8"/>
        <v>#VALUE!</v>
      </c>
      <c r="AC23" s="35" t="str">
        <f t="shared" si="0"/>
        <v/>
      </c>
      <c r="AD23" s="35" t="s">
        <v>14</v>
      </c>
      <c r="AE23" s="35" t="str">
        <f t="shared" si="2"/>
        <v/>
      </c>
      <c r="AF23" s="35" t="str">
        <f t="shared" si="9"/>
        <v>/</v>
      </c>
    </row>
    <row r="24" spans="1:32" ht="13.9" x14ac:dyDescent="0.35">
      <c r="A24" s="27" t="str">
        <f>IF((ISBLANK(C24))," ",'Údaje poskytovateľa'!$B$7)</f>
        <v xml:space="preserve"> </v>
      </c>
      <c r="B24" s="110"/>
      <c r="C24" s="111"/>
      <c r="D24" s="112"/>
      <c r="E24" s="9"/>
      <c r="F24" s="10"/>
      <c r="G24" s="9"/>
      <c r="H24" s="11"/>
      <c r="I24" s="12"/>
      <c r="J24" s="13"/>
      <c r="K24" s="15"/>
      <c r="L24" s="15"/>
      <c r="M24" s="14"/>
      <c r="N24" s="16"/>
      <c r="O24" s="19"/>
      <c r="P24" s="18"/>
      <c r="Q24" s="19"/>
      <c r="R24" s="20"/>
      <c r="S24" s="20"/>
      <c r="T24" s="95"/>
      <c r="U24" s="38" t="e">
        <f t="shared" si="3"/>
        <v>#VALUE!</v>
      </c>
      <c r="V24" s="39" t="str">
        <f t="shared" si="4"/>
        <v xml:space="preserve"> </v>
      </c>
      <c r="W24" s="38"/>
      <c r="X24" s="35" t="str">
        <f t="shared" si="5"/>
        <v>/</v>
      </c>
      <c r="Y24" s="35" t="str">
        <f t="shared" si="1"/>
        <v/>
      </c>
      <c r="Z24" s="35" t="e">
        <f t="shared" si="6"/>
        <v>#VALUE!</v>
      </c>
      <c r="AA24" s="35" t="e">
        <f t="shared" si="7"/>
        <v>#VALUE!</v>
      </c>
      <c r="AB24" s="40" t="e">
        <f t="shared" si="8"/>
        <v>#VALUE!</v>
      </c>
      <c r="AC24" s="35" t="str">
        <f t="shared" si="0"/>
        <v/>
      </c>
      <c r="AD24" s="35" t="s">
        <v>14</v>
      </c>
      <c r="AE24" s="35" t="str">
        <f t="shared" si="2"/>
        <v/>
      </c>
      <c r="AF24" s="35" t="str">
        <f t="shared" si="9"/>
        <v>/</v>
      </c>
    </row>
    <row r="25" spans="1:32" ht="13.9" x14ac:dyDescent="0.35">
      <c r="A25" s="27" t="str">
        <f>IF((ISBLANK(C25))," ",'Údaje poskytovateľa'!$B$7)</f>
        <v xml:space="preserve"> </v>
      </c>
      <c r="B25" s="110"/>
      <c r="C25" s="111"/>
      <c r="D25" s="112"/>
      <c r="E25" s="9"/>
      <c r="F25" s="10"/>
      <c r="G25" s="9"/>
      <c r="H25" s="11"/>
      <c r="I25" s="12"/>
      <c r="J25" s="13"/>
      <c r="K25" s="15"/>
      <c r="L25" s="15"/>
      <c r="M25" s="14"/>
      <c r="N25" s="16"/>
      <c r="O25" s="19"/>
      <c r="P25" s="18"/>
      <c r="Q25" s="19"/>
      <c r="R25" s="20"/>
      <c r="S25" s="20"/>
      <c r="T25" s="95"/>
      <c r="U25" s="38" t="e">
        <f t="shared" si="3"/>
        <v>#VALUE!</v>
      </c>
      <c r="V25" s="39" t="str">
        <f t="shared" si="4"/>
        <v xml:space="preserve"> </v>
      </c>
      <c r="W25" s="38"/>
      <c r="X25" s="35" t="str">
        <f t="shared" si="5"/>
        <v>/</v>
      </c>
      <c r="Y25" s="35" t="str">
        <f t="shared" si="1"/>
        <v/>
      </c>
      <c r="Z25" s="35" t="e">
        <f t="shared" si="6"/>
        <v>#VALUE!</v>
      </c>
      <c r="AA25" s="35" t="e">
        <f t="shared" si="7"/>
        <v>#VALUE!</v>
      </c>
      <c r="AB25" s="40" t="e">
        <f t="shared" si="8"/>
        <v>#VALUE!</v>
      </c>
      <c r="AC25" s="35" t="str">
        <f t="shared" si="0"/>
        <v/>
      </c>
      <c r="AD25" s="35" t="s">
        <v>14</v>
      </c>
      <c r="AE25" s="35" t="str">
        <f t="shared" si="2"/>
        <v/>
      </c>
      <c r="AF25" s="35" t="str">
        <f t="shared" si="9"/>
        <v>/</v>
      </c>
    </row>
    <row r="26" spans="1:32" ht="13.9" x14ac:dyDescent="0.35">
      <c r="A26" s="27" t="str">
        <f>IF((ISBLANK(C26))," ",'Údaje poskytovateľa'!$B$7)</f>
        <v xml:space="preserve"> </v>
      </c>
      <c r="B26" s="110"/>
      <c r="C26" s="111"/>
      <c r="D26" s="112"/>
      <c r="E26" s="9"/>
      <c r="F26" s="10"/>
      <c r="G26" s="9"/>
      <c r="H26" s="11"/>
      <c r="I26" s="12"/>
      <c r="J26" s="13"/>
      <c r="K26" s="15"/>
      <c r="L26" s="15"/>
      <c r="M26" s="14"/>
      <c r="N26" s="16"/>
      <c r="O26" s="19"/>
      <c r="P26" s="18"/>
      <c r="Q26" s="19"/>
      <c r="R26" s="20"/>
      <c r="S26" s="20"/>
      <c r="T26" s="95"/>
      <c r="U26" s="38" t="e">
        <f t="shared" si="3"/>
        <v>#VALUE!</v>
      </c>
      <c r="V26" s="39" t="str">
        <f t="shared" si="4"/>
        <v xml:space="preserve"> </v>
      </c>
      <c r="W26" s="38"/>
      <c r="X26" s="35" t="str">
        <f t="shared" si="5"/>
        <v>/</v>
      </c>
      <c r="Y26" s="35" t="str">
        <f t="shared" si="1"/>
        <v/>
      </c>
      <c r="Z26" s="35" t="e">
        <f t="shared" si="6"/>
        <v>#VALUE!</v>
      </c>
      <c r="AA26" s="35" t="e">
        <f t="shared" si="7"/>
        <v>#VALUE!</v>
      </c>
      <c r="AB26" s="40" t="e">
        <f t="shared" si="8"/>
        <v>#VALUE!</v>
      </c>
      <c r="AC26" s="35" t="str">
        <f t="shared" si="0"/>
        <v/>
      </c>
      <c r="AD26" s="35" t="s">
        <v>14</v>
      </c>
      <c r="AE26" s="35" t="str">
        <f t="shared" si="2"/>
        <v/>
      </c>
      <c r="AF26" s="35" t="str">
        <f t="shared" si="9"/>
        <v>/</v>
      </c>
    </row>
    <row r="27" spans="1:32" ht="13.9" x14ac:dyDescent="0.35">
      <c r="A27" s="27" t="str">
        <f>IF((ISBLANK(C27))," ",'Údaje poskytovateľa'!$B$7)</f>
        <v xml:space="preserve"> </v>
      </c>
      <c r="B27" s="110"/>
      <c r="C27" s="111"/>
      <c r="D27" s="112"/>
      <c r="E27" s="9"/>
      <c r="F27" s="10"/>
      <c r="G27" s="9"/>
      <c r="H27" s="11"/>
      <c r="I27" s="12"/>
      <c r="J27" s="13"/>
      <c r="K27" s="15"/>
      <c r="L27" s="15"/>
      <c r="M27" s="14"/>
      <c r="N27" s="16"/>
      <c r="O27" s="19"/>
      <c r="P27" s="18"/>
      <c r="Q27" s="19"/>
      <c r="R27" s="20"/>
      <c r="S27" s="20"/>
      <c r="T27" s="95"/>
      <c r="U27" s="38" t="e">
        <f t="shared" si="3"/>
        <v>#VALUE!</v>
      </c>
      <c r="V27" s="39" t="str">
        <f t="shared" si="4"/>
        <v xml:space="preserve"> </v>
      </c>
      <c r="W27" s="38"/>
      <c r="X27" s="35" t="str">
        <f t="shared" si="5"/>
        <v>/</v>
      </c>
      <c r="Y27" s="35" t="str">
        <f t="shared" si="1"/>
        <v/>
      </c>
      <c r="Z27" s="35" t="e">
        <f t="shared" si="6"/>
        <v>#VALUE!</v>
      </c>
      <c r="AA27" s="35" t="e">
        <f t="shared" si="7"/>
        <v>#VALUE!</v>
      </c>
      <c r="AB27" s="40" t="e">
        <f t="shared" si="8"/>
        <v>#VALUE!</v>
      </c>
      <c r="AC27" s="35" t="str">
        <f t="shared" si="0"/>
        <v/>
      </c>
      <c r="AD27" s="35" t="s">
        <v>14</v>
      </c>
      <c r="AE27" s="35" t="str">
        <f t="shared" si="2"/>
        <v/>
      </c>
      <c r="AF27" s="35" t="str">
        <f t="shared" si="9"/>
        <v>/</v>
      </c>
    </row>
    <row r="28" spans="1:32" ht="13.9" x14ac:dyDescent="0.35">
      <c r="A28" s="27" t="str">
        <f>IF((ISBLANK(C28))," ",'Údaje poskytovateľa'!$B$7)</f>
        <v xml:space="preserve"> </v>
      </c>
      <c r="B28" s="110"/>
      <c r="C28" s="111"/>
      <c r="D28" s="112"/>
      <c r="E28" s="9"/>
      <c r="F28" s="10"/>
      <c r="G28" s="9"/>
      <c r="H28" s="11"/>
      <c r="I28" s="12"/>
      <c r="J28" s="13"/>
      <c r="K28" s="15"/>
      <c r="L28" s="15"/>
      <c r="M28" s="14"/>
      <c r="N28" s="16"/>
      <c r="O28" s="19"/>
      <c r="P28" s="18"/>
      <c r="Q28" s="19"/>
      <c r="R28" s="20"/>
      <c r="S28" s="20"/>
      <c r="T28" s="95"/>
      <c r="U28" s="38" t="e">
        <f t="shared" si="3"/>
        <v>#VALUE!</v>
      </c>
      <c r="V28" s="39" t="str">
        <f t="shared" si="4"/>
        <v xml:space="preserve"> </v>
      </c>
      <c r="W28" s="38"/>
      <c r="X28" s="35" t="str">
        <f t="shared" si="5"/>
        <v>/</v>
      </c>
      <c r="Y28" s="35" t="str">
        <f t="shared" si="1"/>
        <v/>
      </c>
      <c r="Z28" s="35" t="e">
        <f t="shared" si="6"/>
        <v>#VALUE!</v>
      </c>
      <c r="AA28" s="35" t="e">
        <f t="shared" si="7"/>
        <v>#VALUE!</v>
      </c>
      <c r="AB28" s="40" t="e">
        <f t="shared" si="8"/>
        <v>#VALUE!</v>
      </c>
      <c r="AC28" s="35" t="str">
        <f t="shared" si="0"/>
        <v/>
      </c>
      <c r="AD28" s="35" t="s">
        <v>14</v>
      </c>
      <c r="AE28" s="35" t="str">
        <f t="shared" si="2"/>
        <v/>
      </c>
      <c r="AF28" s="35" t="str">
        <f t="shared" si="9"/>
        <v>/</v>
      </c>
    </row>
    <row r="29" spans="1:32" ht="13.9" x14ac:dyDescent="0.35">
      <c r="A29" s="27" t="str">
        <f>IF((ISBLANK(C29))," ",'Údaje poskytovateľa'!$B$7)</f>
        <v xml:space="preserve"> </v>
      </c>
      <c r="B29" s="110"/>
      <c r="C29" s="111"/>
      <c r="D29" s="112"/>
      <c r="E29" s="9"/>
      <c r="F29" s="10"/>
      <c r="G29" s="9"/>
      <c r="H29" s="11"/>
      <c r="I29" s="12"/>
      <c r="J29" s="13"/>
      <c r="K29" s="15"/>
      <c r="L29" s="15"/>
      <c r="M29" s="14"/>
      <c r="N29" s="16"/>
      <c r="O29" s="19"/>
      <c r="P29" s="18"/>
      <c r="Q29" s="19"/>
      <c r="R29" s="20"/>
      <c r="S29" s="20"/>
      <c r="T29" s="95"/>
      <c r="U29" s="38" t="e">
        <f t="shared" si="3"/>
        <v>#VALUE!</v>
      </c>
      <c r="V29" s="39" t="str">
        <f t="shared" si="4"/>
        <v xml:space="preserve"> </v>
      </c>
      <c r="W29" s="38"/>
      <c r="X29" s="35" t="str">
        <f t="shared" si="5"/>
        <v>/</v>
      </c>
      <c r="Y29" s="35" t="str">
        <f t="shared" si="1"/>
        <v/>
      </c>
      <c r="Z29" s="35" t="e">
        <f t="shared" si="6"/>
        <v>#VALUE!</v>
      </c>
      <c r="AA29" s="35" t="e">
        <f t="shared" si="7"/>
        <v>#VALUE!</v>
      </c>
      <c r="AB29" s="40" t="e">
        <f t="shared" si="8"/>
        <v>#VALUE!</v>
      </c>
      <c r="AC29" s="35" t="str">
        <f t="shared" si="0"/>
        <v/>
      </c>
      <c r="AD29" s="35" t="s">
        <v>14</v>
      </c>
      <c r="AE29" s="35" t="str">
        <f t="shared" si="2"/>
        <v/>
      </c>
      <c r="AF29" s="35" t="str">
        <f t="shared" si="9"/>
        <v>/</v>
      </c>
    </row>
    <row r="30" spans="1:32" ht="13.9" x14ac:dyDescent="0.35">
      <c r="A30" s="27" t="str">
        <f>IF((ISBLANK(C30))," ",'Údaje poskytovateľa'!$B$7)</f>
        <v xml:space="preserve"> </v>
      </c>
      <c r="B30" s="110"/>
      <c r="C30" s="111"/>
      <c r="D30" s="112"/>
      <c r="E30" s="9"/>
      <c r="F30" s="10"/>
      <c r="G30" s="9"/>
      <c r="H30" s="11"/>
      <c r="I30" s="12"/>
      <c r="J30" s="13"/>
      <c r="K30" s="15"/>
      <c r="L30" s="15"/>
      <c r="M30" s="14"/>
      <c r="N30" s="16"/>
      <c r="O30" s="19"/>
      <c r="P30" s="18"/>
      <c r="Q30" s="19"/>
      <c r="R30" s="20"/>
      <c r="S30" s="20"/>
      <c r="T30" s="95"/>
      <c r="U30" s="38" t="e">
        <f t="shared" si="3"/>
        <v>#VALUE!</v>
      </c>
      <c r="V30" s="39" t="str">
        <f t="shared" si="4"/>
        <v xml:space="preserve"> </v>
      </c>
      <c r="W30" s="38"/>
      <c r="X30" s="35" t="str">
        <f t="shared" si="5"/>
        <v>/</v>
      </c>
      <c r="Y30" s="35" t="str">
        <f t="shared" si="1"/>
        <v/>
      </c>
      <c r="Z30" s="35" t="e">
        <f t="shared" si="6"/>
        <v>#VALUE!</v>
      </c>
      <c r="AA30" s="35" t="e">
        <f t="shared" si="7"/>
        <v>#VALUE!</v>
      </c>
      <c r="AB30" s="40" t="e">
        <f t="shared" si="8"/>
        <v>#VALUE!</v>
      </c>
      <c r="AC30" s="35" t="str">
        <f t="shared" si="0"/>
        <v/>
      </c>
      <c r="AD30" s="35" t="s">
        <v>14</v>
      </c>
      <c r="AE30" s="35" t="str">
        <f t="shared" si="2"/>
        <v/>
      </c>
      <c r="AF30" s="35" t="str">
        <f t="shared" si="9"/>
        <v>/</v>
      </c>
    </row>
    <row r="31" spans="1:32" ht="13.9" x14ac:dyDescent="0.35">
      <c r="A31" s="27" t="str">
        <f>IF((ISBLANK(C31))," ",'Údaje poskytovateľa'!$B$7)</f>
        <v xml:space="preserve"> </v>
      </c>
      <c r="B31" s="110"/>
      <c r="C31" s="111"/>
      <c r="D31" s="112"/>
      <c r="E31" s="9"/>
      <c r="F31" s="10"/>
      <c r="G31" s="9"/>
      <c r="H31" s="11"/>
      <c r="I31" s="12"/>
      <c r="J31" s="13"/>
      <c r="K31" s="15"/>
      <c r="L31" s="15"/>
      <c r="M31" s="14"/>
      <c r="N31" s="16"/>
      <c r="O31" s="19"/>
      <c r="P31" s="18"/>
      <c r="Q31" s="19"/>
      <c r="R31" s="20"/>
      <c r="S31" s="20"/>
      <c r="T31" s="95"/>
      <c r="U31" s="38" t="e">
        <f t="shared" si="3"/>
        <v>#VALUE!</v>
      </c>
      <c r="V31" s="39" t="str">
        <f t="shared" si="4"/>
        <v xml:space="preserve"> </v>
      </c>
      <c r="W31" s="38"/>
      <c r="X31" s="35" t="str">
        <f t="shared" si="5"/>
        <v>/</v>
      </c>
      <c r="Y31" s="35" t="str">
        <f t="shared" si="1"/>
        <v/>
      </c>
      <c r="Z31" s="35" t="e">
        <f t="shared" si="6"/>
        <v>#VALUE!</v>
      </c>
      <c r="AA31" s="35" t="e">
        <f t="shared" si="7"/>
        <v>#VALUE!</v>
      </c>
      <c r="AB31" s="40" t="e">
        <f t="shared" si="8"/>
        <v>#VALUE!</v>
      </c>
      <c r="AC31" s="35" t="str">
        <f t="shared" si="0"/>
        <v/>
      </c>
      <c r="AD31" s="35" t="s">
        <v>14</v>
      </c>
      <c r="AE31" s="35" t="str">
        <f t="shared" si="2"/>
        <v/>
      </c>
      <c r="AF31" s="35" t="str">
        <f t="shared" si="9"/>
        <v>/</v>
      </c>
    </row>
    <row r="32" spans="1:32" ht="13.9" x14ac:dyDescent="0.35">
      <c r="A32" s="27" t="str">
        <f>IF((ISBLANK(C32))," ",'Údaje poskytovateľa'!$B$7)</f>
        <v xml:space="preserve"> </v>
      </c>
      <c r="B32" s="110"/>
      <c r="C32" s="111"/>
      <c r="D32" s="112"/>
      <c r="E32" s="9"/>
      <c r="F32" s="10"/>
      <c r="G32" s="9"/>
      <c r="H32" s="11"/>
      <c r="I32" s="12"/>
      <c r="J32" s="13"/>
      <c r="K32" s="15"/>
      <c r="L32" s="15"/>
      <c r="M32" s="14"/>
      <c r="N32" s="16"/>
      <c r="O32" s="19"/>
      <c r="P32" s="18"/>
      <c r="Q32" s="19"/>
      <c r="R32" s="20"/>
      <c r="S32" s="20"/>
      <c r="T32" s="95"/>
      <c r="U32" s="38" t="e">
        <f t="shared" si="3"/>
        <v>#VALUE!</v>
      </c>
      <c r="V32" s="39" t="str">
        <f t="shared" si="4"/>
        <v xml:space="preserve"> </v>
      </c>
      <c r="W32" s="38"/>
      <c r="X32" s="35" t="str">
        <f t="shared" si="5"/>
        <v>/</v>
      </c>
      <c r="Y32" s="35" t="str">
        <f t="shared" si="1"/>
        <v/>
      </c>
      <c r="Z32" s="35" t="e">
        <f t="shared" si="6"/>
        <v>#VALUE!</v>
      </c>
      <c r="AA32" s="35" t="e">
        <f t="shared" si="7"/>
        <v>#VALUE!</v>
      </c>
      <c r="AB32" s="40" t="e">
        <f t="shared" si="8"/>
        <v>#VALUE!</v>
      </c>
      <c r="AC32" s="35" t="str">
        <f t="shared" si="0"/>
        <v/>
      </c>
      <c r="AD32" s="35" t="s">
        <v>14</v>
      </c>
      <c r="AE32" s="35" t="str">
        <f t="shared" si="2"/>
        <v/>
      </c>
      <c r="AF32" s="35" t="str">
        <f t="shared" si="9"/>
        <v>/</v>
      </c>
    </row>
    <row r="33" spans="1:32" ht="13.9" x14ac:dyDescent="0.35">
      <c r="A33" s="27" t="str">
        <f>IF((ISBLANK(C33))," ",'Údaje poskytovateľa'!$B$7)</f>
        <v xml:space="preserve"> </v>
      </c>
      <c r="B33" s="110"/>
      <c r="C33" s="111"/>
      <c r="D33" s="112"/>
      <c r="E33" s="9"/>
      <c r="F33" s="10"/>
      <c r="G33" s="9"/>
      <c r="H33" s="11"/>
      <c r="I33" s="12"/>
      <c r="J33" s="13"/>
      <c r="K33" s="15"/>
      <c r="L33" s="15"/>
      <c r="M33" s="14"/>
      <c r="N33" s="16"/>
      <c r="O33" s="19"/>
      <c r="P33" s="18"/>
      <c r="Q33" s="19"/>
      <c r="R33" s="20"/>
      <c r="S33" s="20"/>
      <c r="T33" s="95"/>
      <c r="U33" s="38" t="e">
        <f t="shared" si="3"/>
        <v>#VALUE!</v>
      </c>
      <c r="V33" s="39" t="str">
        <f t="shared" si="4"/>
        <v xml:space="preserve"> </v>
      </c>
      <c r="W33" s="38"/>
      <c r="X33" s="35" t="str">
        <f t="shared" si="5"/>
        <v>/</v>
      </c>
      <c r="Y33" s="35" t="str">
        <f t="shared" si="1"/>
        <v/>
      </c>
      <c r="Z33" s="35" t="e">
        <f t="shared" si="6"/>
        <v>#VALUE!</v>
      </c>
      <c r="AA33" s="35" t="e">
        <f t="shared" si="7"/>
        <v>#VALUE!</v>
      </c>
      <c r="AB33" s="40" t="e">
        <f t="shared" si="8"/>
        <v>#VALUE!</v>
      </c>
      <c r="AC33" s="35" t="str">
        <f t="shared" si="0"/>
        <v/>
      </c>
      <c r="AD33" s="35" t="s">
        <v>14</v>
      </c>
      <c r="AE33" s="35" t="str">
        <f t="shared" si="2"/>
        <v/>
      </c>
      <c r="AF33" s="35" t="str">
        <f t="shared" si="9"/>
        <v>/</v>
      </c>
    </row>
    <row r="34" spans="1:32" ht="13.9" x14ac:dyDescent="0.35">
      <c r="A34" s="27" t="str">
        <f>IF((ISBLANK(C34))," ",'Údaje poskytovateľa'!$B$7)</f>
        <v xml:space="preserve"> </v>
      </c>
      <c r="B34" s="110"/>
      <c r="C34" s="111"/>
      <c r="D34" s="112"/>
      <c r="E34" s="9"/>
      <c r="F34" s="10"/>
      <c r="G34" s="9"/>
      <c r="H34" s="11"/>
      <c r="I34" s="12"/>
      <c r="J34" s="13"/>
      <c r="K34" s="15"/>
      <c r="L34" s="15"/>
      <c r="M34" s="14"/>
      <c r="N34" s="16"/>
      <c r="O34" s="19"/>
      <c r="P34" s="18"/>
      <c r="Q34" s="19"/>
      <c r="R34" s="20"/>
      <c r="S34" s="20"/>
      <c r="T34" s="95"/>
      <c r="U34" s="38" t="e">
        <f t="shared" ref="U34:U96" si="10">AB34</f>
        <v>#VALUE!</v>
      </c>
      <c r="V34" s="39" t="str">
        <f t="shared" ref="V34:V96" si="11">CONCATENATE(C34," ",D34)</f>
        <v xml:space="preserve"> </v>
      </c>
      <c r="W34" s="38"/>
      <c r="X34" s="35" t="str">
        <f t="shared" ref="X34:X96" si="12">AF34</f>
        <v>/</v>
      </c>
      <c r="Y34" s="35" t="str">
        <f t="shared" si="1"/>
        <v/>
      </c>
      <c r="Z34" s="35" t="e">
        <f t="shared" ref="Z34:Z96" si="13">IF(MID(X34,3,2)*1&gt;50,MID(X34,3,2)-50,MID(X34,3,2)*1)</f>
        <v>#VALUE!</v>
      </c>
      <c r="AA34" s="35" t="e">
        <f t="shared" ref="AA34:AA96" si="14">IF(LEN(X34)=10,LEFT(X34,2)+1900,LEFT(X34,2)+IF(LEFT(X34,2)&gt;"53",1900,2000))</f>
        <v>#VALUE!</v>
      </c>
      <c r="AB34" s="40" t="e">
        <f t="shared" ref="AB34:AB96" si="15">Y34&amp;"."&amp;Z34&amp;"."&amp;AA34</f>
        <v>#VALUE!</v>
      </c>
      <c r="AC34" s="35" t="str">
        <f t="shared" si="0"/>
        <v/>
      </c>
      <c r="AD34" s="35" t="s">
        <v>14</v>
      </c>
      <c r="AE34" s="35" t="str">
        <f t="shared" si="2"/>
        <v/>
      </c>
      <c r="AF34" s="35" t="str">
        <f t="shared" ref="AF34:AF96" si="16">AC34&amp;"/"&amp;AE34</f>
        <v>/</v>
      </c>
    </row>
    <row r="35" spans="1:32" ht="13.9" x14ac:dyDescent="0.35">
      <c r="A35" s="27" t="str">
        <f>IF((ISBLANK(C35))," ",'Údaje poskytovateľa'!$B$7)</f>
        <v xml:space="preserve"> </v>
      </c>
      <c r="B35" s="110"/>
      <c r="C35" s="111"/>
      <c r="D35" s="112"/>
      <c r="E35" s="9"/>
      <c r="F35" s="10"/>
      <c r="G35" s="9"/>
      <c r="H35" s="11"/>
      <c r="I35" s="12"/>
      <c r="J35" s="13"/>
      <c r="K35" s="15"/>
      <c r="L35" s="15"/>
      <c r="M35" s="14"/>
      <c r="N35" s="16"/>
      <c r="O35" s="19"/>
      <c r="P35" s="18"/>
      <c r="Q35" s="19"/>
      <c r="R35" s="20"/>
      <c r="S35" s="20"/>
      <c r="T35" s="95"/>
      <c r="U35" s="38" t="e">
        <f t="shared" si="10"/>
        <v>#VALUE!</v>
      </c>
      <c r="V35" s="39" t="str">
        <f t="shared" si="11"/>
        <v xml:space="preserve"> </v>
      </c>
      <c r="W35" s="38"/>
      <c r="X35" s="35" t="str">
        <f t="shared" si="12"/>
        <v>/</v>
      </c>
      <c r="Y35" s="35" t="str">
        <f t="shared" si="1"/>
        <v/>
      </c>
      <c r="Z35" s="35" t="e">
        <f t="shared" si="13"/>
        <v>#VALUE!</v>
      </c>
      <c r="AA35" s="35" t="e">
        <f t="shared" si="14"/>
        <v>#VALUE!</v>
      </c>
      <c r="AB35" s="40" t="e">
        <f t="shared" si="15"/>
        <v>#VALUE!</v>
      </c>
      <c r="AC35" s="35" t="str">
        <f t="shared" si="0"/>
        <v/>
      </c>
      <c r="AD35" s="35" t="s">
        <v>14</v>
      </c>
      <c r="AE35" s="35" t="str">
        <f t="shared" si="2"/>
        <v/>
      </c>
      <c r="AF35" s="35" t="str">
        <f t="shared" si="16"/>
        <v>/</v>
      </c>
    </row>
    <row r="36" spans="1:32" ht="13.9" x14ac:dyDescent="0.35">
      <c r="A36" s="27" t="str">
        <f>IF((ISBLANK(C36))," ",'Údaje poskytovateľa'!$B$7)</f>
        <v xml:space="preserve"> </v>
      </c>
      <c r="B36" s="110"/>
      <c r="C36" s="111"/>
      <c r="D36" s="112"/>
      <c r="E36" s="9"/>
      <c r="F36" s="10"/>
      <c r="G36" s="9"/>
      <c r="H36" s="11"/>
      <c r="I36" s="12"/>
      <c r="J36" s="13"/>
      <c r="K36" s="15"/>
      <c r="L36" s="15"/>
      <c r="M36" s="14"/>
      <c r="N36" s="16"/>
      <c r="O36" s="19"/>
      <c r="P36" s="18"/>
      <c r="Q36" s="19"/>
      <c r="R36" s="20"/>
      <c r="S36" s="20"/>
      <c r="T36" s="95"/>
      <c r="U36" s="38" t="e">
        <f t="shared" si="10"/>
        <v>#VALUE!</v>
      </c>
      <c r="V36" s="39" t="str">
        <f t="shared" si="11"/>
        <v xml:space="preserve"> </v>
      </c>
      <c r="W36" s="38"/>
      <c r="X36" s="35" t="str">
        <f t="shared" si="12"/>
        <v>/</v>
      </c>
      <c r="Y36" s="35" t="str">
        <f t="shared" si="1"/>
        <v/>
      </c>
      <c r="Z36" s="35" t="e">
        <f t="shared" si="13"/>
        <v>#VALUE!</v>
      </c>
      <c r="AA36" s="35" t="e">
        <f t="shared" si="14"/>
        <v>#VALUE!</v>
      </c>
      <c r="AB36" s="40" t="e">
        <f t="shared" si="15"/>
        <v>#VALUE!</v>
      </c>
      <c r="AC36" s="35" t="str">
        <f t="shared" si="0"/>
        <v/>
      </c>
      <c r="AD36" s="35" t="s">
        <v>14</v>
      </c>
      <c r="AE36" s="35" t="str">
        <f t="shared" si="2"/>
        <v/>
      </c>
      <c r="AF36" s="35" t="str">
        <f t="shared" si="16"/>
        <v>/</v>
      </c>
    </row>
    <row r="37" spans="1:32" ht="13.9" x14ac:dyDescent="0.35">
      <c r="A37" s="27" t="str">
        <f>IF((ISBLANK(C37))," ",'Údaje poskytovateľa'!$B$7)</f>
        <v xml:space="preserve"> </v>
      </c>
      <c r="B37" s="110"/>
      <c r="C37" s="111"/>
      <c r="D37" s="112"/>
      <c r="E37" s="9"/>
      <c r="F37" s="10"/>
      <c r="G37" s="9"/>
      <c r="H37" s="11"/>
      <c r="I37" s="12"/>
      <c r="J37" s="13"/>
      <c r="K37" s="15"/>
      <c r="L37" s="15"/>
      <c r="M37" s="14"/>
      <c r="N37" s="16"/>
      <c r="O37" s="19"/>
      <c r="P37" s="18"/>
      <c r="Q37" s="19"/>
      <c r="R37" s="20"/>
      <c r="S37" s="20"/>
      <c r="T37" s="95"/>
      <c r="U37" s="38" t="e">
        <f t="shared" si="10"/>
        <v>#VALUE!</v>
      </c>
      <c r="V37" s="39" t="str">
        <f t="shared" si="11"/>
        <v xml:space="preserve"> </v>
      </c>
      <c r="W37" s="38"/>
      <c r="X37" s="35" t="str">
        <f t="shared" si="12"/>
        <v>/</v>
      </c>
      <c r="Y37" s="35" t="str">
        <f t="shared" si="1"/>
        <v/>
      </c>
      <c r="Z37" s="35" t="e">
        <f t="shared" si="13"/>
        <v>#VALUE!</v>
      </c>
      <c r="AA37" s="35" t="e">
        <f t="shared" si="14"/>
        <v>#VALUE!</v>
      </c>
      <c r="AB37" s="40" t="e">
        <f t="shared" si="15"/>
        <v>#VALUE!</v>
      </c>
      <c r="AC37" s="35" t="str">
        <f t="shared" si="0"/>
        <v/>
      </c>
      <c r="AD37" s="35" t="s">
        <v>14</v>
      </c>
      <c r="AE37" s="35" t="str">
        <f t="shared" si="2"/>
        <v/>
      </c>
      <c r="AF37" s="35" t="str">
        <f t="shared" si="16"/>
        <v>/</v>
      </c>
    </row>
    <row r="38" spans="1:32" ht="13.9" x14ac:dyDescent="0.35">
      <c r="A38" s="27" t="str">
        <f>IF((ISBLANK(C38))," ",'Údaje poskytovateľa'!$B$7)</f>
        <v xml:space="preserve"> </v>
      </c>
      <c r="B38" s="110"/>
      <c r="C38" s="111"/>
      <c r="D38" s="112"/>
      <c r="E38" s="9"/>
      <c r="F38" s="10"/>
      <c r="G38" s="9"/>
      <c r="H38" s="11"/>
      <c r="I38" s="12"/>
      <c r="J38" s="13"/>
      <c r="K38" s="15"/>
      <c r="L38" s="15"/>
      <c r="M38" s="14"/>
      <c r="N38" s="16"/>
      <c r="O38" s="19"/>
      <c r="P38" s="18"/>
      <c r="Q38" s="19"/>
      <c r="R38" s="20"/>
      <c r="S38" s="20"/>
      <c r="T38" s="95"/>
      <c r="U38" s="38" t="e">
        <f t="shared" si="10"/>
        <v>#VALUE!</v>
      </c>
      <c r="V38" s="39" t="str">
        <f t="shared" si="11"/>
        <v xml:space="preserve"> </v>
      </c>
      <c r="W38" s="38"/>
      <c r="X38" s="35" t="str">
        <f t="shared" si="12"/>
        <v>/</v>
      </c>
      <c r="Y38" s="35" t="str">
        <f t="shared" si="1"/>
        <v/>
      </c>
      <c r="Z38" s="35" t="e">
        <f t="shared" si="13"/>
        <v>#VALUE!</v>
      </c>
      <c r="AA38" s="35" t="e">
        <f t="shared" si="14"/>
        <v>#VALUE!</v>
      </c>
      <c r="AB38" s="40" t="e">
        <f t="shared" si="15"/>
        <v>#VALUE!</v>
      </c>
      <c r="AC38" s="35" t="str">
        <f t="shared" si="0"/>
        <v/>
      </c>
      <c r="AD38" s="35" t="s">
        <v>14</v>
      </c>
      <c r="AE38" s="35" t="str">
        <f t="shared" si="2"/>
        <v/>
      </c>
      <c r="AF38" s="35" t="str">
        <f t="shared" si="16"/>
        <v>/</v>
      </c>
    </row>
    <row r="39" spans="1:32" ht="13.9" x14ac:dyDescent="0.35">
      <c r="A39" s="27" t="str">
        <f>IF((ISBLANK(C39))," ",'Údaje poskytovateľa'!$B$7)</f>
        <v xml:space="preserve"> </v>
      </c>
      <c r="B39" s="110"/>
      <c r="C39" s="111"/>
      <c r="D39" s="112"/>
      <c r="E39" s="9"/>
      <c r="F39" s="10"/>
      <c r="G39" s="9"/>
      <c r="H39" s="11"/>
      <c r="I39" s="12"/>
      <c r="J39" s="13"/>
      <c r="K39" s="15"/>
      <c r="L39" s="15"/>
      <c r="M39" s="14"/>
      <c r="N39" s="16"/>
      <c r="O39" s="19"/>
      <c r="P39" s="18"/>
      <c r="Q39" s="19"/>
      <c r="R39" s="20"/>
      <c r="S39" s="20"/>
      <c r="T39" s="95"/>
      <c r="U39" s="38" t="e">
        <f t="shared" si="10"/>
        <v>#VALUE!</v>
      </c>
      <c r="V39" s="39" t="str">
        <f t="shared" si="11"/>
        <v xml:space="preserve"> </v>
      </c>
      <c r="W39" s="38"/>
      <c r="X39" s="35" t="str">
        <f t="shared" si="12"/>
        <v>/</v>
      </c>
      <c r="Y39" s="35" t="str">
        <f t="shared" si="1"/>
        <v/>
      </c>
      <c r="Z39" s="35" t="e">
        <f t="shared" si="13"/>
        <v>#VALUE!</v>
      </c>
      <c r="AA39" s="35" t="e">
        <f t="shared" si="14"/>
        <v>#VALUE!</v>
      </c>
      <c r="AB39" s="40" t="e">
        <f t="shared" si="15"/>
        <v>#VALUE!</v>
      </c>
      <c r="AC39" s="35" t="str">
        <f t="shared" si="0"/>
        <v/>
      </c>
      <c r="AD39" s="35" t="s">
        <v>14</v>
      </c>
      <c r="AE39" s="35" t="str">
        <f t="shared" si="2"/>
        <v/>
      </c>
      <c r="AF39" s="35" t="str">
        <f t="shared" si="16"/>
        <v>/</v>
      </c>
    </row>
    <row r="40" spans="1:32" ht="13.9" x14ac:dyDescent="0.35">
      <c r="A40" s="27" t="str">
        <f>IF((ISBLANK(C40))," ",'Údaje poskytovateľa'!$B$7)</f>
        <v xml:space="preserve"> </v>
      </c>
      <c r="B40" s="110"/>
      <c r="C40" s="111"/>
      <c r="D40" s="112"/>
      <c r="E40" s="9"/>
      <c r="F40" s="10"/>
      <c r="G40" s="9"/>
      <c r="H40" s="11"/>
      <c r="I40" s="12"/>
      <c r="J40" s="13"/>
      <c r="K40" s="15"/>
      <c r="L40" s="15"/>
      <c r="M40" s="14"/>
      <c r="N40" s="16"/>
      <c r="O40" s="19"/>
      <c r="P40" s="18"/>
      <c r="Q40" s="19"/>
      <c r="R40" s="20"/>
      <c r="S40" s="20"/>
      <c r="T40" s="95"/>
      <c r="U40" s="38" t="e">
        <f t="shared" si="10"/>
        <v>#VALUE!</v>
      </c>
      <c r="V40" s="39" t="str">
        <f t="shared" si="11"/>
        <v xml:space="preserve"> </v>
      </c>
      <c r="W40" s="38"/>
      <c r="X40" s="35" t="str">
        <f t="shared" si="12"/>
        <v>/</v>
      </c>
      <c r="Y40" s="35" t="str">
        <f t="shared" si="1"/>
        <v/>
      </c>
      <c r="Z40" s="35" t="e">
        <f t="shared" si="13"/>
        <v>#VALUE!</v>
      </c>
      <c r="AA40" s="35" t="e">
        <f t="shared" si="14"/>
        <v>#VALUE!</v>
      </c>
      <c r="AB40" s="40" t="e">
        <f t="shared" si="15"/>
        <v>#VALUE!</v>
      </c>
      <c r="AC40" s="35" t="str">
        <f t="shared" si="0"/>
        <v/>
      </c>
      <c r="AD40" s="35" t="s">
        <v>14</v>
      </c>
      <c r="AE40" s="35" t="str">
        <f t="shared" si="2"/>
        <v/>
      </c>
      <c r="AF40" s="35" t="str">
        <f t="shared" si="16"/>
        <v>/</v>
      </c>
    </row>
    <row r="41" spans="1:32" ht="13.9" x14ac:dyDescent="0.35">
      <c r="A41" s="27" t="str">
        <f>IF((ISBLANK(C41))," ",'Údaje poskytovateľa'!$B$7)</f>
        <v xml:space="preserve"> </v>
      </c>
      <c r="B41" s="110"/>
      <c r="C41" s="111"/>
      <c r="D41" s="112"/>
      <c r="E41" s="9"/>
      <c r="F41" s="10"/>
      <c r="G41" s="9"/>
      <c r="H41" s="11"/>
      <c r="I41" s="12"/>
      <c r="J41" s="13"/>
      <c r="K41" s="15"/>
      <c r="L41" s="15"/>
      <c r="M41" s="14"/>
      <c r="N41" s="16"/>
      <c r="O41" s="19"/>
      <c r="P41" s="18"/>
      <c r="Q41" s="19"/>
      <c r="R41" s="20"/>
      <c r="S41" s="20"/>
      <c r="T41" s="95"/>
      <c r="U41" s="38" t="e">
        <f t="shared" si="10"/>
        <v>#VALUE!</v>
      </c>
      <c r="V41" s="39" t="str">
        <f t="shared" si="11"/>
        <v xml:space="preserve"> </v>
      </c>
      <c r="W41" s="38"/>
      <c r="X41" s="35" t="str">
        <f t="shared" si="12"/>
        <v>/</v>
      </c>
      <c r="Y41" s="35" t="str">
        <f t="shared" si="1"/>
        <v/>
      </c>
      <c r="Z41" s="35" t="e">
        <f t="shared" si="13"/>
        <v>#VALUE!</v>
      </c>
      <c r="AA41" s="35" t="e">
        <f t="shared" si="14"/>
        <v>#VALUE!</v>
      </c>
      <c r="AB41" s="40" t="e">
        <f t="shared" si="15"/>
        <v>#VALUE!</v>
      </c>
      <c r="AC41" s="35" t="str">
        <f t="shared" si="0"/>
        <v/>
      </c>
      <c r="AD41" s="35" t="s">
        <v>14</v>
      </c>
      <c r="AE41" s="35" t="str">
        <f t="shared" si="2"/>
        <v/>
      </c>
      <c r="AF41" s="35" t="str">
        <f t="shared" si="16"/>
        <v>/</v>
      </c>
    </row>
    <row r="42" spans="1:32" ht="13.9" x14ac:dyDescent="0.35">
      <c r="A42" s="27" t="str">
        <f>IF((ISBLANK(C42))," ",'Údaje poskytovateľa'!$B$7)</f>
        <v xml:space="preserve"> </v>
      </c>
      <c r="B42" s="110"/>
      <c r="C42" s="111"/>
      <c r="D42" s="112"/>
      <c r="E42" s="9"/>
      <c r="F42" s="10"/>
      <c r="G42" s="9"/>
      <c r="H42" s="11"/>
      <c r="I42" s="12"/>
      <c r="J42" s="13"/>
      <c r="K42" s="15"/>
      <c r="L42" s="15"/>
      <c r="M42" s="14"/>
      <c r="N42" s="16"/>
      <c r="O42" s="19"/>
      <c r="P42" s="18"/>
      <c r="Q42" s="19"/>
      <c r="R42" s="20"/>
      <c r="S42" s="20"/>
      <c r="T42" s="95"/>
      <c r="U42" s="38" t="e">
        <f t="shared" si="10"/>
        <v>#VALUE!</v>
      </c>
      <c r="V42" s="39" t="str">
        <f t="shared" si="11"/>
        <v xml:space="preserve"> </v>
      </c>
      <c r="W42" s="38"/>
      <c r="X42" s="35" t="str">
        <f t="shared" si="12"/>
        <v>/</v>
      </c>
      <c r="Y42" s="35" t="str">
        <f t="shared" si="1"/>
        <v/>
      </c>
      <c r="Z42" s="35" t="e">
        <f t="shared" si="13"/>
        <v>#VALUE!</v>
      </c>
      <c r="AA42" s="35" t="e">
        <f t="shared" si="14"/>
        <v>#VALUE!</v>
      </c>
      <c r="AB42" s="40" t="e">
        <f t="shared" si="15"/>
        <v>#VALUE!</v>
      </c>
      <c r="AC42" s="35" t="str">
        <f t="shared" ref="AC42:AC73" si="17">LEFT(F42,6)</f>
        <v/>
      </c>
      <c r="AD42" s="35" t="s">
        <v>14</v>
      </c>
      <c r="AE42" s="35" t="str">
        <f t="shared" si="2"/>
        <v/>
      </c>
      <c r="AF42" s="35" t="str">
        <f t="shared" si="16"/>
        <v>/</v>
      </c>
    </row>
    <row r="43" spans="1:32" ht="13.9" x14ac:dyDescent="0.35">
      <c r="A43" s="27" t="str">
        <f>IF((ISBLANK(C43))," ",'Údaje poskytovateľa'!$B$7)</f>
        <v xml:space="preserve"> </v>
      </c>
      <c r="B43" s="110"/>
      <c r="C43" s="111"/>
      <c r="D43" s="112"/>
      <c r="E43" s="9"/>
      <c r="F43" s="10"/>
      <c r="G43" s="9"/>
      <c r="H43" s="11"/>
      <c r="I43" s="12"/>
      <c r="J43" s="13"/>
      <c r="K43" s="15"/>
      <c r="L43" s="15"/>
      <c r="M43" s="14"/>
      <c r="N43" s="16"/>
      <c r="O43" s="19"/>
      <c r="P43" s="18"/>
      <c r="Q43" s="19"/>
      <c r="R43" s="20"/>
      <c r="S43" s="20"/>
      <c r="T43" s="95"/>
      <c r="U43" s="38" t="e">
        <f t="shared" si="10"/>
        <v>#VALUE!</v>
      </c>
      <c r="V43" s="39" t="str">
        <f t="shared" si="11"/>
        <v xml:space="preserve"> </v>
      </c>
      <c r="W43" s="38"/>
      <c r="X43" s="35" t="str">
        <f t="shared" si="12"/>
        <v>/</v>
      </c>
      <c r="Y43" s="35" t="str">
        <f t="shared" si="1"/>
        <v/>
      </c>
      <c r="Z43" s="35" t="e">
        <f t="shared" si="13"/>
        <v>#VALUE!</v>
      </c>
      <c r="AA43" s="35" t="e">
        <f t="shared" si="14"/>
        <v>#VALUE!</v>
      </c>
      <c r="AB43" s="40" t="e">
        <f t="shared" si="15"/>
        <v>#VALUE!</v>
      </c>
      <c r="AC43" s="35" t="str">
        <f t="shared" si="17"/>
        <v/>
      </c>
      <c r="AD43" s="35" t="s">
        <v>14</v>
      </c>
      <c r="AE43" s="35" t="str">
        <f t="shared" ref="AE43:AE74" si="18">RIGHT(F43,3)</f>
        <v/>
      </c>
      <c r="AF43" s="35" t="str">
        <f t="shared" si="16"/>
        <v>/</v>
      </c>
    </row>
    <row r="44" spans="1:32" ht="13.9" x14ac:dyDescent="0.35">
      <c r="A44" s="27" t="str">
        <f>IF((ISBLANK(C44))," ",'Údaje poskytovateľa'!$B$7)</f>
        <v xml:space="preserve"> </v>
      </c>
      <c r="B44" s="110"/>
      <c r="C44" s="111"/>
      <c r="D44" s="112"/>
      <c r="E44" s="9"/>
      <c r="F44" s="10"/>
      <c r="G44" s="9"/>
      <c r="H44" s="11"/>
      <c r="I44" s="12"/>
      <c r="J44" s="13"/>
      <c r="K44" s="15"/>
      <c r="L44" s="15"/>
      <c r="M44" s="14"/>
      <c r="N44" s="16"/>
      <c r="O44" s="19"/>
      <c r="P44" s="18"/>
      <c r="Q44" s="19"/>
      <c r="R44" s="20"/>
      <c r="S44" s="20"/>
      <c r="T44" s="95"/>
      <c r="U44" s="38" t="e">
        <f t="shared" si="10"/>
        <v>#VALUE!</v>
      </c>
      <c r="V44" s="39" t="str">
        <f t="shared" si="11"/>
        <v xml:space="preserve"> </v>
      </c>
      <c r="W44" s="38"/>
      <c r="X44" s="35" t="str">
        <f t="shared" si="12"/>
        <v>/</v>
      </c>
      <c r="Y44" s="35" t="str">
        <f t="shared" si="1"/>
        <v/>
      </c>
      <c r="Z44" s="35" t="e">
        <f t="shared" si="13"/>
        <v>#VALUE!</v>
      </c>
      <c r="AA44" s="35" t="e">
        <f t="shared" si="14"/>
        <v>#VALUE!</v>
      </c>
      <c r="AB44" s="40" t="e">
        <f t="shared" si="15"/>
        <v>#VALUE!</v>
      </c>
      <c r="AC44" s="35" t="str">
        <f t="shared" si="17"/>
        <v/>
      </c>
      <c r="AD44" s="35" t="s">
        <v>14</v>
      </c>
      <c r="AE44" s="35" t="str">
        <f t="shared" si="18"/>
        <v/>
      </c>
      <c r="AF44" s="35" t="str">
        <f t="shared" si="16"/>
        <v>/</v>
      </c>
    </row>
    <row r="45" spans="1:32" ht="13.9" x14ac:dyDescent="0.35">
      <c r="A45" s="27" t="str">
        <f>IF((ISBLANK(C45))," ",'Údaje poskytovateľa'!$B$7)</f>
        <v xml:space="preserve"> </v>
      </c>
      <c r="B45" s="110"/>
      <c r="C45" s="111"/>
      <c r="D45" s="112"/>
      <c r="E45" s="9"/>
      <c r="F45" s="10"/>
      <c r="G45" s="9"/>
      <c r="H45" s="11"/>
      <c r="I45" s="12"/>
      <c r="J45" s="13"/>
      <c r="K45" s="15"/>
      <c r="L45" s="15"/>
      <c r="M45" s="14"/>
      <c r="N45" s="16"/>
      <c r="O45" s="19"/>
      <c r="P45" s="18"/>
      <c r="Q45" s="19"/>
      <c r="R45" s="20"/>
      <c r="S45" s="20"/>
      <c r="T45" s="95"/>
      <c r="U45" s="38" t="e">
        <f t="shared" si="10"/>
        <v>#VALUE!</v>
      </c>
      <c r="V45" s="39" t="str">
        <f t="shared" si="11"/>
        <v xml:space="preserve"> </v>
      </c>
      <c r="W45" s="38"/>
      <c r="X45" s="35" t="str">
        <f t="shared" si="12"/>
        <v>/</v>
      </c>
      <c r="Y45" s="35" t="str">
        <f t="shared" si="1"/>
        <v/>
      </c>
      <c r="Z45" s="35" t="e">
        <f t="shared" si="13"/>
        <v>#VALUE!</v>
      </c>
      <c r="AA45" s="35" t="e">
        <f t="shared" si="14"/>
        <v>#VALUE!</v>
      </c>
      <c r="AB45" s="40" t="e">
        <f t="shared" si="15"/>
        <v>#VALUE!</v>
      </c>
      <c r="AC45" s="35" t="str">
        <f t="shared" si="17"/>
        <v/>
      </c>
      <c r="AD45" s="35" t="s">
        <v>14</v>
      </c>
      <c r="AE45" s="35" t="str">
        <f t="shared" si="18"/>
        <v/>
      </c>
      <c r="AF45" s="35" t="str">
        <f t="shared" si="16"/>
        <v>/</v>
      </c>
    </row>
    <row r="46" spans="1:32" ht="13.9" x14ac:dyDescent="0.35">
      <c r="A46" s="27" t="str">
        <f>IF((ISBLANK(C46))," ",'Údaje poskytovateľa'!$B$7)</f>
        <v xml:space="preserve"> </v>
      </c>
      <c r="B46" s="110"/>
      <c r="C46" s="111"/>
      <c r="D46" s="112"/>
      <c r="E46" s="9"/>
      <c r="F46" s="10"/>
      <c r="G46" s="9"/>
      <c r="H46" s="11"/>
      <c r="I46" s="12"/>
      <c r="J46" s="13"/>
      <c r="K46" s="15"/>
      <c r="L46" s="15"/>
      <c r="M46" s="14"/>
      <c r="N46" s="16"/>
      <c r="O46" s="19"/>
      <c r="P46" s="18"/>
      <c r="Q46" s="19"/>
      <c r="R46" s="20"/>
      <c r="S46" s="20"/>
      <c r="T46" s="95"/>
      <c r="U46" s="38" t="e">
        <f t="shared" si="10"/>
        <v>#VALUE!</v>
      </c>
      <c r="V46" s="39" t="str">
        <f t="shared" si="11"/>
        <v xml:space="preserve"> </v>
      </c>
      <c r="W46" s="38"/>
      <c r="X46" s="35" t="str">
        <f t="shared" si="12"/>
        <v>/</v>
      </c>
      <c r="Y46" s="35" t="str">
        <f t="shared" si="1"/>
        <v/>
      </c>
      <c r="Z46" s="35" t="e">
        <f t="shared" si="13"/>
        <v>#VALUE!</v>
      </c>
      <c r="AA46" s="35" t="e">
        <f t="shared" si="14"/>
        <v>#VALUE!</v>
      </c>
      <c r="AB46" s="40" t="e">
        <f t="shared" si="15"/>
        <v>#VALUE!</v>
      </c>
      <c r="AC46" s="35" t="str">
        <f t="shared" si="17"/>
        <v/>
      </c>
      <c r="AD46" s="35" t="s">
        <v>14</v>
      </c>
      <c r="AE46" s="35" t="str">
        <f t="shared" si="18"/>
        <v/>
      </c>
      <c r="AF46" s="35" t="str">
        <f t="shared" si="16"/>
        <v>/</v>
      </c>
    </row>
    <row r="47" spans="1:32" ht="13.9" x14ac:dyDescent="0.35">
      <c r="A47" s="27" t="str">
        <f>IF((ISBLANK(C47))," ",'Údaje poskytovateľa'!$B$7)</f>
        <v xml:space="preserve"> </v>
      </c>
      <c r="B47" s="110"/>
      <c r="C47" s="111"/>
      <c r="D47" s="112"/>
      <c r="E47" s="9"/>
      <c r="F47" s="10"/>
      <c r="G47" s="9"/>
      <c r="H47" s="11"/>
      <c r="I47" s="12"/>
      <c r="J47" s="13"/>
      <c r="K47" s="15"/>
      <c r="L47" s="15"/>
      <c r="M47" s="14"/>
      <c r="N47" s="16"/>
      <c r="O47" s="19"/>
      <c r="P47" s="18"/>
      <c r="Q47" s="19"/>
      <c r="R47" s="20"/>
      <c r="S47" s="20"/>
      <c r="T47" s="95"/>
      <c r="U47" s="38" t="e">
        <f t="shared" si="10"/>
        <v>#VALUE!</v>
      </c>
      <c r="V47" s="39" t="str">
        <f t="shared" si="11"/>
        <v xml:space="preserve"> </v>
      </c>
      <c r="W47" s="38"/>
      <c r="X47" s="35" t="str">
        <f t="shared" si="12"/>
        <v>/</v>
      </c>
      <c r="Y47" s="35" t="str">
        <f t="shared" si="1"/>
        <v/>
      </c>
      <c r="Z47" s="35" t="e">
        <f t="shared" si="13"/>
        <v>#VALUE!</v>
      </c>
      <c r="AA47" s="35" t="e">
        <f t="shared" si="14"/>
        <v>#VALUE!</v>
      </c>
      <c r="AB47" s="40" t="e">
        <f t="shared" si="15"/>
        <v>#VALUE!</v>
      </c>
      <c r="AC47" s="35" t="str">
        <f t="shared" si="17"/>
        <v/>
      </c>
      <c r="AD47" s="35" t="s">
        <v>14</v>
      </c>
      <c r="AE47" s="35" t="str">
        <f t="shared" si="18"/>
        <v/>
      </c>
      <c r="AF47" s="35" t="str">
        <f t="shared" si="16"/>
        <v>/</v>
      </c>
    </row>
    <row r="48" spans="1:32" ht="13.9" x14ac:dyDescent="0.35">
      <c r="A48" s="27" t="str">
        <f>IF((ISBLANK(C48))," ",'Údaje poskytovateľa'!$B$7)</f>
        <v xml:space="preserve"> </v>
      </c>
      <c r="B48" s="110"/>
      <c r="C48" s="111"/>
      <c r="D48" s="112"/>
      <c r="E48" s="9"/>
      <c r="F48" s="10"/>
      <c r="G48" s="9"/>
      <c r="H48" s="11"/>
      <c r="I48" s="12"/>
      <c r="J48" s="13"/>
      <c r="K48" s="15"/>
      <c r="L48" s="15"/>
      <c r="M48" s="14"/>
      <c r="N48" s="16"/>
      <c r="O48" s="19"/>
      <c r="P48" s="18"/>
      <c r="Q48" s="19"/>
      <c r="R48" s="20"/>
      <c r="S48" s="20"/>
      <c r="T48" s="95"/>
      <c r="U48" s="38" t="e">
        <f t="shared" si="10"/>
        <v>#VALUE!</v>
      </c>
      <c r="V48" s="39" t="str">
        <f t="shared" si="11"/>
        <v xml:space="preserve"> </v>
      </c>
      <c r="W48" s="38"/>
      <c r="X48" s="35" t="str">
        <f t="shared" si="12"/>
        <v>/</v>
      </c>
      <c r="Y48" s="35" t="str">
        <f t="shared" si="1"/>
        <v/>
      </c>
      <c r="Z48" s="35" t="e">
        <f t="shared" si="13"/>
        <v>#VALUE!</v>
      </c>
      <c r="AA48" s="35" t="e">
        <f t="shared" si="14"/>
        <v>#VALUE!</v>
      </c>
      <c r="AB48" s="40" t="e">
        <f t="shared" si="15"/>
        <v>#VALUE!</v>
      </c>
      <c r="AC48" s="35" t="str">
        <f t="shared" si="17"/>
        <v/>
      </c>
      <c r="AD48" s="35" t="s">
        <v>14</v>
      </c>
      <c r="AE48" s="35" t="str">
        <f t="shared" si="18"/>
        <v/>
      </c>
      <c r="AF48" s="35" t="str">
        <f t="shared" si="16"/>
        <v>/</v>
      </c>
    </row>
    <row r="49" spans="1:32" ht="13.9" x14ac:dyDescent="0.35">
      <c r="A49" s="27" t="str">
        <f>IF((ISBLANK(C49))," ",'Údaje poskytovateľa'!$B$7)</f>
        <v xml:space="preserve"> </v>
      </c>
      <c r="B49" s="110"/>
      <c r="C49" s="111"/>
      <c r="D49" s="112"/>
      <c r="E49" s="9"/>
      <c r="F49" s="10"/>
      <c r="G49" s="9"/>
      <c r="H49" s="11"/>
      <c r="I49" s="12"/>
      <c r="J49" s="13"/>
      <c r="K49" s="15"/>
      <c r="L49" s="15"/>
      <c r="M49" s="14"/>
      <c r="N49" s="16"/>
      <c r="O49" s="19"/>
      <c r="P49" s="18"/>
      <c r="Q49" s="19"/>
      <c r="R49" s="20"/>
      <c r="S49" s="20"/>
      <c r="T49" s="95"/>
      <c r="U49" s="38" t="e">
        <f t="shared" si="10"/>
        <v>#VALUE!</v>
      </c>
      <c r="V49" s="39" t="str">
        <f t="shared" si="11"/>
        <v xml:space="preserve"> </v>
      </c>
      <c r="W49" s="38"/>
      <c r="X49" s="35" t="str">
        <f t="shared" si="12"/>
        <v>/</v>
      </c>
      <c r="Y49" s="35" t="str">
        <f t="shared" si="1"/>
        <v/>
      </c>
      <c r="Z49" s="35" t="e">
        <f t="shared" si="13"/>
        <v>#VALUE!</v>
      </c>
      <c r="AA49" s="35" t="e">
        <f t="shared" si="14"/>
        <v>#VALUE!</v>
      </c>
      <c r="AB49" s="40" t="e">
        <f t="shared" si="15"/>
        <v>#VALUE!</v>
      </c>
      <c r="AC49" s="35" t="str">
        <f t="shared" si="17"/>
        <v/>
      </c>
      <c r="AD49" s="35" t="s">
        <v>14</v>
      </c>
      <c r="AE49" s="35" t="str">
        <f t="shared" si="18"/>
        <v/>
      </c>
      <c r="AF49" s="35" t="str">
        <f t="shared" si="16"/>
        <v>/</v>
      </c>
    </row>
    <row r="50" spans="1:32" ht="13.9" x14ac:dyDescent="0.35">
      <c r="A50" s="27" t="str">
        <f>IF((ISBLANK(C50))," ",'Údaje poskytovateľa'!$B$7)</f>
        <v xml:space="preserve"> </v>
      </c>
      <c r="B50" s="110"/>
      <c r="C50" s="111"/>
      <c r="D50" s="112"/>
      <c r="E50" s="9"/>
      <c r="F50" s="10"/>
      <c r="G50" s="9"/>
      <c r="H50" s="11"/>
      <c r="I50" s="12"/>
      <c r="J50" s="13"/>
      <c r="K50" s="15"/>
      <c r="L50" s="15"/>
      <c r="M50" s="14"/>
      <c r="N50" s="16"/>
      <c r="O50" s="19"/>
      <c r="P50" s="18"/>
      <c r="Q50" s="19"/>
      <c r="R50" s="20"/>
      <c r="S50" s="20"/>
      <c r="T50" s="95"/>
      <c r="U50" s="38" t="e">
        <f t="shared" si="10"/>
        <v>#VALUE!</v>
      </c>
      <c r="V50" s="39" t="str">
        <f t="shared" si="11"/>
        <v xml:space="preserve"> </v>
      </c>
      <c r="W50" s="38"/>
      <c r="X50" s="35" t="str">
        <f t="shared" si="12"/>
        <v>/</v>
      </c>
      <c r="Y50" s="35" t="str">
        <f t="shared" si="1"/>
        <v/>
      </c>
      <c r="Z50" s="35" t="e">
        <f t="shared" si="13"/>
        <v>#VALUE!</v>
      </c>
      <c r="AA50" s="35" t="e">
        <f t="shared" si="14"/>
        <v>#VALUE!</v>
      </c>
      <c r="AB50" s="40" t="e">
        <f t="shared" si="15"/>
        <v>#VALUE!</v>
      </c>
      <c r="AC50" s="35" t="str">
        <f t="shared" si="17"/>
        <v/>
      </c>
      <c r="AD50" s="35" t="s">
        <v>14</v>
      </c>
      <c r="AE50" s="35" t="str">
        <f t="shared" si="18"/>
        <v/>
      </c>
      <c r="AF50" s="35" t="str">
        <f t="shared" si="16"/>
        <v>/</v>
      </c>
    </row>
    <row r="51" spans="1:32" ht="13.9" x14ac:dyDescent="0.35">
      <c r="A51" s="27" t="str">
        <f>IF((ISBLANK(C51))," ",'Údaje poskytovateľa'!$B$7)</f>
        <v xml:space="preserve"> </v>
      </c>
      <c r="B51" s="110"/>
      <c r="C51" s="111"/>
      <c r="D51" s="112"/>
      <c r="E51" s="9"/>
      <c r="F51" s="10"/>
      <c r="G51" s="9"/>
      <c r="H51" s="11"/>
      <c r="I51" s="12"/>
      <c r="J51" s="13"/>
      <c r="K51" s="15"/>
      <c r="L51" s="15"/>
      <c r="M51" s="14"/>
      <c r="N51" s="16"/>
      <c r="O51" s="19"/>
      <c r="P51" s="18"/>
      <c r="Q51" s="19"/>
      <c r="R51" s="20"/>
      <c r="S51" s="20"/>
      <c r="T51" s="95"/>
      <c r="U51" s="38" t="e">
        <f t="shared" si="10"/>
        <v>#VALUE!</v>
      </c>
      <c r="V51" s="39" t="str">
        <f t="shared" si="11"/>
        <v xml:space="preserve"> </v>
      </c>
      <c r="W51" s="38"/>
      <c r="X51" s="35" t="str">
        <f t="shared" si="12"/>
        <v>/</v>
      </c>
      <c r="Y51" s="35" t="str">
        <f t="shared" si="1"/>
        <v/>
      </c>
      <c r="Z51" s="35" t="e">
        <f t="shared" si="13"/>
        <v>#VALUE!</v>
      </c>
      <c r="AA51" s="35" t="e">
        <f t="shared" si="14"/>
        <v>#VALUE!</v>
      </c>
      <c r="AB51" s="40" t="e">
        <f t="shared" si="15"/>
        <v>#VALUE!</v>
      </c>
      <c r="AC51" s="35" t="str">
        <f t="shared" si="17"/>
        <v/>
      </c>
      <c r="AD51" s="35" t="s">
        <v>14</v>
      </c>
      <c r="AE51" s="35" t="str">
        <f t="shared" si="18"/>
        <v/>
      </c>
      <c r="AF51" s="35" t="str">
        <f t="shared" si="16"/>
        <v>/</v>
      </c>
    </row>
    <row r="52" spans="1:32" ht="13.9" x14ac:dyDescent="0.35">
      <c r="A52" s="27" t="str">
        <f>IF((ISBLANK(C52))," ",'Údaje poskytovateľa'!$B$7)</f>
        <v xml:space="preserve"> </v>
      </c>
      <c r="B52" s="110"/>
      <c r="C52" s="111"/>
      <c r="D52" s="112"/>
      <c r="E52" s="9"/>
      <c r="F52" s="10"/>
      <c r="G52" s="9"/>
      <c r="H52" s="11"/>
      <c r="I52" s="12"/>
      <c r="J52" s="13"/>
      <c r="K52" s="15"/>
      <c r="L52" s="15"/>
      <c r="M52" s="14"/>
      <c r="N52" s="16"/>
      <c r="O52" s="19"/>
      <c r="P52" s="18"/>
      <c r="Q52" s="19"/>
      <c r="R52" s="20"/>
      <c r="S52" s="20"/>
      <c r="T52" s="95"/>
      <c r="U52" s="38" t="e">
        <f t="shared" si="10"/>
        <v>#VALUE!</v>
      </c>
      <c r="V52" s="39" t="str">
        <f t="shared" si="11"/>
        <v xml:space="preserve"> </v>
      </c>
      <c r="W52" s="38"/>
      <c r="X52" s="35" t="str">
        <f t="shared" si="12"/>
        <v>/</v>
      </c>
      <c r="Y52" s="35" t="str">
        <f t="shared" si="1"/>
        <v/>
      </c>
      <c r="Z52" s="35" t="e">
        <f t="shared" si="13"/>
        <v>#VALUE!</v>
      </c>
      <c r="AA52" s="35" t="e">
        <f t="shared" si="14"/>
        <v>#VALUE!</v>
      </c>
      <c r="AB52" s="40" t="e">
        <f t="shared" si="15"/>
        <v>#VALUE!</v>
      </c>
      <c r="AC52" s="35" t="str">
        <f t="shared" si="17"/>
        <v/>
      </c>
      <c r="AD52" s="35" t="s">
        <v>14</v>
      </c>
      <c r="AE52" s="35" t="str">
        <f t="shared" si="18"/>
        <v/>
      </c>
      <c r="AF52" s="35" t="str">
        <f t="shared" si="16"/>
        <v>/</v>
      </c>
    </row>
    <row r="53" spans="1:32" ht="13.9" x14ac:dyDescent="0.35">
      <c r="A53" s="27" t="str">
        <f>IF((ISBLANK(C53))," ",'Údaje poskytovateľa'!$B$7)</f>
        <v xml:space="preserve"> </v>
      </c>
      <c r="B53" s="110"/>
      <c r="C53" s="111"/>
      <c r="D53" s="112"/>
      <c r="E53" s="9"/>
      <c r="F53" s="10"/>
      <c r="G53" s="9"/>
      <c r="H53" s="11"/>
      <c r="I53" s="12"/>
      <c r="J53" s="13"/>
      <c r="K53" s="15"/>
      <c r="L53" s="15"/>
      <c r="M53" s="14"/>
      <c r="N53" s="16"/>
      <c r="O53" s="19"/>
      <c r="P53" s="18"/>
      <c r="Q53" s="19"/>
      <c r="R53" s="20"/>
      <c r="S53" s="20"/>
      <c r="T53" s="95"/>
      <c r="U53" s="38" t="e">
        <f t="shared" si="10"/>
        <v>#VALUE!</v>
      </c>
      <c r="V53" s="39" t="str">
        <f t="shared" si="11"/>
        <v xml:space="preserve"> </v>
      </c>
      <c r="W53" s="38"/>
      <c r="X53" s="35" t="str">
        <f t="shared" si="12"/>
        <v>/</v>
      </c>
      <c r="Y53" s="35" t="str">
        <f t="shared" si="1"/>
        <v/>
      </c>
      <c r="Z53" s="35" t="e">
        <f t="shared" si="13"/>
        <v>#VALUE!</v>
      </c>
      <c r="AA53" s="35" t="e">
        <f t="shared" si="14"/>
        <v>#VALUE!</v>
      </c>
      <c r="AB53" s="40" t="e">
        <f t="shared" si="15"/>
        <v>#VALUE!</v>
      </c>
      <c r="AC53" s="35" t="str">
        <f t="shared" si="17"/>
        <v/>
      </c>
      <c r="AD53" s="35" t="s">
        <v>14</v>
      </c>
      <c r="AE53" s="35" t="str">
        <f t="shared" si="18"/>
        <v/>
      </c>
      <c r="AF53" s="35" t="str">
        <f t="shared" si="16"/>
        <v>/</v>
      </c>
    </row>
    <row r="54" spans="1:32" ht="13.9" x14ac:dyDescent="0.35">
      <c r="A54" s="27" t="str">
        <f>IF((ISBLANK(C54))," ",'Údaje poskytovateľa'!$B$7)</f>
        <v xml:space="preserve"> </v>
      </c>
      <c r="B54" s="110"/>
      <c r="C54" s="111"/>
      <c r="D54" s="112"/>
      <c r="E54" s="9"/>
      <c r="F54" s="10"/>
      <c r="G54" s="9"/>
      <c r="H54" s="11"/>
      <c r="I54" s="12"/>
      <c r="J54" s="13"/>
      <c r="K54" s="15"/>
      <c r="L54" s="15"/>
      <c r="M54" s="14"/>
      <c r="N54" s="16"/>
      <c r="O54" s="19"/>
      <c r="P54" s="18"/>
      <c r="Q54" s="19"/>
      <c r="R54" s="20"/>
      <c r="S54" s="20"/>
      <c r="T54" s="95"/>
      <c r="U54" s="38" t="e">
        <f t="shared" si="10"/>
        <v>#VALUE!</v>
      </c>
      <c r="V54" s="39" t="str">
        <f t="shared" si="11"/>
        <v xml:space="preserve"> </v>
      </c>
      <c r="W54" s="38"/>
      <c r="X54" s="35" t="str">
        <f t="shared" si="12"/>
        <v>/</v>
      </c>
      <c r="Y54" s="35" t="str">
        <f t="shared" si="1"/>
        <v/>
      </c>
      <c r="Z54" s="35" t="e">
        <f t="shared" si="13"/>
        <v>#VALUE!</v>
      </c>
      <c r="AA54" s="35" t="e">
        <f t="shared" si="14"/>
        <v>#VALUE!</v>
      </c>
      <c r="AB54" s="40" t="e">
        <f t="shared" si="15"/>
        <v>#VALUE!</v>
      </c>
      <c r="AC54" s="35" t="str">
        <f t="shared" si="17"/>
        <v/>
      </c>
      <c r="AD54" s="35" t="s">
        <v>14</v>
      </c>
      <c r="AE54" s="35" t="str">
        <f t="shared" si="18"/>
        <v/>
      </c>
      <c r="AF54" s="35" t="str">
        <f t="shared" si="16"/>
        <v>/</v>
      </c>
    </row>
    <row r="55" spans="1:32" ht="13.9" x14ac:dyDescent="0.35">
      <c r="A55" s="27" t="str">
        <f>IF((ISBLANK(C55))," ",'Údaje poskytovateľa'!$B$7)</f>
        <v xml:space="preserve"> </v>
      </c>
      <c r="B55" s="110"/>
      <c r="C55" s="111"/>
      <c r="D55" s="112"/>
      <c r="E55" s="9"/>
      <c r="F55" s="10"/>
      <c r="G55" s="9"/>
      <c r="H55" s="11"/>
      <c r="I55" s="12"/>
      <c r="J55" s="13"/>
      <c r="K55" s="15"/>
      <c r="L55" s="15"/>
      <c r="M55" s="14"/>
      <c r="N55" s="16"/>
      <c r="O55" s="19"/>
      <c r="P55" s="18"/>
      <c r="Q55" s="19"/>
      <c r="R55" s="20"/>
      <c r="S55" s="20"/>
      <c r="T55" s="95"/>
      <c r="U55" s="38" t="e">
        <f t="shared" si="10"/>
        <v>#VALUE!</v>
      </c>
      <c r="V55" s="39" t="str">
        <f t="shared" si="11"/>
        <v xml:space="preserve"> </v>
      </c>
      <c r="W55" s="38"/>
      <c r="X55" s="35" t="str">
        <f t="shared" si="12"/>
        <v>/</v>
      </c>
      <c r="Y55" s="35" t="str">
        <f t="shared" si="1"/>
        <v/>
      </c>
      <c r="Z55" s="35" t="e">
        <f t="shared" si="13"/>
        <v>#VALUE!</v>
      </c>
      <c r="AA55" s="35" t="e">
        <f t="shared" si="14"/>
        <v>#VALUE!</v>
      </c>
      <c r="AB55" s="40" t="e">
        <f t="shared" si="15"/>
        <v>#VALUE!</v>
      </c>
      <c r="AC55" s="35" t="str">
        <f t="shared" si="17"/>
        <v/>
      </c>
      <c r="AD55" s="35" t="s">
        <v>14</v>
      </c>
      <c r="AE55" s="35" t="str">
        <f t="shared" si="18"/>
        <v/>
      </c>
      <c r="AF55" s="35" t="str">
        <f t="shared" si="16"/>
        <v>/</v>
      </c>
    </row>
    <row r="56" spans="1:32" ht="13.9" x14ac:dyDescent="0.35">
      <c r="A56" s="27" t="str">
        <f>IF((ISBLANK(C56))," ",'Údaje poskytovateľa'!$B$7)</f>
        <v xml:space="preserve"> </v>
      </c>
      <c r="B56" s="110"/>
      <c r="C56" s="111"/>
      <c r="D56" s="112"/>
      <c r="E56" s="9"/>
      <c r="F56" s="10"/>
      <c r="G56" s="9"/>
      <c r="H56" s="11"/>
      <c r="I56" s="12"/>
      <c r="J56" s="13"/>
      <c r="K56" s="15"/>
      <c r="L56" s="15"/>
      <c r="M56" s="14"/>
      <c r="N56" s="16"/>
      <c r="O56" s="19"/>
      <c r="P56" s="18"/>
      <c r="Q56" s="19"/>
      <c r="R56" s="20"/>
      <c r="S56" s="20"/>
      <c r="T56" s="95"/>
      <c r="U56" s="38" t="e">
        <f t="shared" si="10"/>
        <v>#VALUE!</v>
      </c>
      <c r="V56" s="39" t="str">
        <f t="shared" si="11"/>
        <v xml:space="preserve"> </v>
      </c>
      <c r="W56" s="38"/>
      <c r="X56" s="35" t="str">
        <f t="shared" si="12"/>
        <v>/</v>
      </c>
      <c r="Y56" s="35" t="str">
        <f t="shared" si="1"/>
        <v/>
      </c>
      <c r="Z56" s="35" t="e">
        <f t="shared" si="13"/>
        <v>#VALUE!</v>
      </c>
      <c r="AA56" s="35" t="e">
        <f t="shared" si="14"/>
        <v>#VALUE!</v>
      </c>
      <c r="AB56" s="40" t="e">
        <f t="shared" si="15"/>
        <v>#VALUE!</v>
      </c>
      <c r="AC56" s="35" t="str">
        <f t="shared" si="17"/>
        <v/>
      </c>
      <c r="AD56" s="35" t="s">
        <v>14</v>
      </c>
      <c r="AE56" s="35" t="str">
        <f t="shared" si="18"/>
        <v/>
      </c>
      <c r="AF56" s="35" t="str">
        <f t="shared" si="16"/>
        <v>/</v>
      </c>
    </row>
    <row r="57" spans="1:32" ht="13.9" x14ac:dyDescent="0.35">
      <c r="A57" s="27" t="str">
        <f>IF((ISBLANK(C57))," ",'Údaje poskytovateľa'!$B$7)</f>
        <v xml:space="preserve"> </v>
      </c>
      <c r="B57" s="110"/>
      <c r="C57" s="111"/>
      <c r="D57" s="112"/>
      <c r="E57" s="9"/>
      <c r="F57" s="10"/>
      <c r="G57" s="9"/>
      <c r="H57" s="11"/>
      <c r="I57" s="12"/>
      <c r="J57" s="13"/>
      <c r="K57" s="15"/>
      <c r="L57" s="15"/>
      <c r="M57" s="14"/>
      <c r="N57" s="16"/>
      <c r="O57" s="19"/>
      <c r="P57" s="18"/>
      <c r="Q57" s="19"/>
      <c r="R57" s="20"/>
      <c r="S57" s="20"/>
      <c r="T57" s="95"/>
      <c r="U57" s="38" t="e">
        <f t="shared" si="10"/>
        <v>#VALUE!</v>
      </c>
      <c r="V57" s="39" t="str">
        <f t="shared" si="11"/>
        <v xml:space="preserve"> </v>
      </c>
      <c r="W57" s="38"/>
      <c r="X57" s="35" t="str">
        <f t="shared" si="12"/>
        <v>/</v>
      </c>
      <c r="Y57" s="35" t="str">
        <f t="shared" si="1"/>
        <v/>
      </c>
      <c r="Z57" s="35" t="e">
        <f t="shared" si="13"/>
        <v>#VALUE!</v>
      </c>
      <c r="AA57" s="35" t="e">
        <f t="shared" si="14"/>
        <v>#VALUE!</v>
      </c>
      <c r="AB57" s="40" t="e">
        <f t="shared" si="15"/>
        <v>#VALUE!</v>
      </c>
      <c r="AC57" s="35" t="str">
        <f t="shared" si="17"/>
        <v/>
      </c>
      <c r="AD57" s="35" t="s">
        <v>14</v>
      </c>
      <c r="AE57" s="35" t="str">
        <f t="shared" si="18"/>
        <v/>
      </c>
      <c r="AF57" s="35" t="str">
        <f t="shared" si="16"/>
        <v>/</v>
      </c>
    </row>
    <row r="58" spans="1:32" ht="13.9" x14ac:dyDescent="0.35">
      <c r="A58" s="27" t="str">
        <f>IF((ISBLANK(C58))," ",'Údaje poskytovateľa'!$B$7)</f>
        <v xml:space="preserve"> </v>
      </c>
      <c r="B58" s="110"/>
      <c r="C58" s="111"/>
      <c r="D58" s="112"/>
      <c r="E58" s="9"/>
      <c r="F58" s="10"/>
      <c r="G58" s="9"/>
      <c r="H58" s="11"/>
      <c r="I58" s="12"/>
      <c r="J58" s="13"/>
      <c r="K58" s="15"/>
      <c r="L58" s="15"/>
      <c r="M58" s="14"/>
      <c r="N58" s="16"/>
      <c r="O58" s="19"/>
      <c r="P58" s="18"/>
      <c r="Q58" s="19"/>
      <c r="R58" s="20"/>
      <c r="S58" s="20"/>
      <c r="T58" s="95"/>
      <c r="U58" s="38" t="e">
        <f t="shared" si="10"/>
        <v>#VALUE!</v>
      </c>
      <c r="V58" s="39" t="str">
        <f t="shared" si="11"/>
        <v xml:space="preserve"> </v>
      </c>
      <c r="W58" s="38"/>
      <c r="X58" s="35" t="str">
        <f t="shared" si="12"/>
        <v>/</v>
      </c>
      <c r="Y58" s="35" t="str">
        <f t="shared" si="1"/>
        <v/>
      </c>
      <c r="Z58" s="35" t="e">
        <f t="shared" si="13"/>
        <v>#VALUE!</v>
      </c>
      <c r="AA58" s="35" t="e">
        <f t="shared" si="14"/>
        <v>#VALUE!</v>
      </c>
      <c r="AB58" s="40" t="e">
        <f t="shared" si="15"/>
        <v>#VALUE!</v>
      </c>
      <c r="AC58" s="35" t="str">
        <f t="shared" si="17"/>
        <v/>
      </c>
      <c r="AD58" s="35" t="s">
        <v>14</v>
      </c>
      <c r="AE58" s="35" t="str">
        <f t="shared" si="18"/>
        <v/>
      </c>
      <c r="AF58" s="35" t="str">
        <f t="shared" si="16"/>
        <v>/</v>
      </c>
    </row>
    <row r="59" spans="1:32" ht="13.9" x14ac:dyDescent="0.35">
      <c r="A59" s="27" t="str">
        <f>IF((ISBLANK(C59))," ",'Údaje poskytovateľa'!$B$7)</f>
        <v xml:space="preserve"> </v>
      </c>
      <c r="B59" s="110"/>
      <c r="C59" s="111"/>
      <c r="D59" s="112"/>
      <c r="E59" s="9"/>
      <c r="F59" s="10"/>
      <c r="G59" s="9"/>
      <c r="H59" s="11"/>
      <c r="I59" s="12"/>
      <c r="J59" s="13"/>
      <c r="K59" s="15"/>
      <c r="L59" s="15"/>
      <c r="M59" s="14"/>
      <c r="N59" s="16"/>
      <c r="O59" s="19"/>
      <c r="P59" s="18"/>
      <c r="Q59" s="19"/>
      <c r="R59" s="20"/>
      <c r="S59" s="20"/>
      <c r="T59" s="95"/>
      <c r="U59" s="38" t="e">
        <f t="shared" si="10"/>
        <v>#VALUE!</v>
      </c>
      <c r="V59" s="39" t="str">
        <f t="shared" si="11"/>
        <v xml:space="preserve"> </v>
      </c>
      <c r="W59" s="38"/>
      <c r="X59" s="35" t="str">
        <f t="shared" si="12"/>
        <v>/</v>
      </c>
      <c r="Y59" s="35" t="str">
        <f t="shared" si="1"/>
        <v/>
      </c>
      <c r="Z59" s="35" t="e">
        <f t="shared" si="13"/>
        <v>#VALUE!</v>
      </c>
      <c r="AA59" s="35" t="e">
        <f t="shared" si="14"/>
        <v>#VALUE!</v>
      </c>
      <c r="AB59" s="40" t="e">
        <f t="shared" si="15"/>
        <v>#VALUE!</v>
      </c>
      <c r="AC59" s="35" t="str">
        <f t="shared" si="17"/>
        <v/>
      </c>
      <c r="AD59" s="35" t="s">
        <v>14</v>
      </c>
      <c r="AE59" s="35" t="str">
        <f t="shared" si="18"/>
        <v/>
      </c>
      <c r="AF59" s="35" t="str">
        <f t="shared" si="16"/>
        <v>/</v>
      </c>
    </row>
    <row r="60" spans="1:32" ht="13.9" x14ac:dyDescent="0.35">
      <c r="A60" s="27" t="str">
        <f>IF((ISBLANK(C60))," ",'Údaje poskytovateľa'!$B$7)</f>
        <v xml:space="preserve"> </v>
      </c>
      <c r="B60" s="110"/>
      <c r="C60" s="111"/>
      <c r="D60" s="112"/>
      <c r="E60" s="9"/>
      <c r="F60" s="10"/>
      <c r="G60" s="9"/>
      <c r="H60" s="11"/>
      <c r="I60" s="12"/>
      <c r="J60" s="13"/>
      <c r="K60" s="15"/>
      <c r="L60" s="15"/>
      <c r="M60" s="14"/>
      <c r="N60" s="16"/>
      <c r="O60" s="19"/>
      <c r="P60" s="18"/>
      <c r="Q60" s="19"/>
      <c r="R60" s="20"/>
      <c r="S60" s="20"/>
      <c r="T60" s="95"/>
      <c r="U60" s="38" t="e">
        <f t="shared" si="10"/>
        <v>#VALUE!</v>
      </c>
      <c r="V60" s="39" t="str">
        <f t="shared" si="11"/>
        <v xml:space="preserve"> </v>
      </c>
      <c r="W60" s="38"/>
      <c r="X60" s="35" t="str">
        <f t="shared" si="12"/>
        <v>/</v>
      </c>
      <c r="Y60" s="35" t="str">
        <f t="shared" si="1"/>
        <v/>
      </c>
      <c r="Z60" s="35" t="e">
        <f t="shared" si="13"/>
        <v>#VALUE!</v>
      </c>
      <c r="AA60" s="35" t="e">
        <f t="shared" si="14"/>
        <v>#VALUE!</v>
      </c>
      <c r="AB60" s="40" t="e">
        <f t="shared" si="15"/>
        <v>#VALUE!</v>
      </c>
      <c r="AC60" s="35" t="str">
        <f t="shared" si="17"/>
        <v/>
      </c>
      <c r="AD60" s="35" t="s">
        <v>14</v>
      </c>
      <c r="AE60" s="35" t="str">
        <f t="shared" si="18"/>
        <v/>
      </c>
      <c r="AF60" s="35" t="str">
        <f t="shared" si="16"/>
        <v>/</v>
      </c>
    </row>
    <row r="61" spans="1:32" ht="13.9" x14ac:dyDescent="0.35">
      <c r="A61" s="27" t="str">
        <f>IF((ISBLANK(C61))," ",'Údaje poskytovateľa'!$B$7)</f>
        <v xml:space="preserve"> </v>
      </c>
      <c r="B61" s="110"/>
      <c r="C61" s="111"/>
      <c r="D61" s="112"/>
      <c r="E61" s="9"/>
      <c r="F61" s="10"/>
      <c r="G61" s="9"/>
      <c r="H61" s="11"/>
      <c r="I61" s="12"/>
      <c r="J61" s="13"/>
      <c r="K61" s="15"/>
      <c r="L61" s="15"/>
      <c r="M61" s="14"/>
      <c r="N61" s="16"/>
      <c r="O61" s="19"/>
      <c r="P61" s="18"/>
      <c r="Q61" s="19"/>
      <c r="R61" s="20"/>
      <c r="S61" s="20"/>
      <c r="T61" s="95"/>
      <c r="U61" s="38" t="e">
        <f t="shared" si="10"/>
        <v>#VALUE!</v>
      </c>
      <c r="V61" s="39" t="str">
        <f t="shared" si="11"/>
        <v xml:space="preserve"> </v>
      </c>
      <c r="W61" s="38"/>
      <c r="X61" s="35" t="str">
        <f t="shared" si="12"/>
        <v>/</v>
      </c>
      <c r="Y61" s="35" t="str">
        <f t="shared" si="1"/>
        <v/>
      </c>
      <c r="Z61" s="35" t="e">
        <f t="shared" si="13"/>
        <v>#VALUE!</v>
      </c>
      <c r="AA61" s="35" t="e">
        <f t="shared" si="14"/>
        <v>#VALUE!</v>
      </c>
      <c r="AB61" s="40" t="e">
        <f t="shared" si="15"/>
        <v>#VALUE!</v>
      </c>
      <c r="AC61" s="35" t="str">
        <f t="shared" si="17"/>
        <v/>
      </c>
      <c r="AD61" s="35" t="s">
        <v>14</v>
      </c>
      <c r="AE61" s="35" t="str">
        <f t="shared" si="18"/>
        <v/>
      </c>
      <c r="AF61" s="35" t="str">
        <f t="shared" si="16"/>
        <v>/</v>
      </c>
    </row>
    <row r="62" spans="1:32" ht="13.9" x14ac:dyDescent="0.35">
      <c r="A62" s="27" t="str">
        <f>IF((ISBLANK(C62))," ",'Údaje poskytovateľa'!$B$7)</f>
        <v xml:space="preserve"> </v>
      </c>
      <c r="B62" s="110"/>
      <c r="C62" s="111"/>
      <c r="D62" s="112"/>
      <c r="E62" s="9"/>
      <c r="F62" s="10"/>
      <c r="G62" s="9"/>
      <c r="H62" s="11"/>
      <c r="I62" s="12"/>
      <c r="J62" s="13"/>
      <c r="K62" s="15"/>
      <c r="L62" s="15"/>
      <c r="M62" s="14"/>
      <c r="N62" s="16"/>
      <c r="O62" s="19"/>
      <c r="P62" s="18"/>
      <c r="Q62" s="19"/>
      <c r="R62" s="20"/>
      <c r="S62" s="20"/>
      <c r="T62" s="95"/>
      <c r="U62" s="38" t="e">
        <f t="shared" si="10"/>
        <v>#VALUE!</v>
      </c>
      <c r="V62" s="39" t="str">
        <f t="shared" si="11"/>
        <v xml:space="preserve"> </v>
      </c>
      <c r="W62" s="38"/>
      <c r="X62" s="35" t="str">
        <f t="shared" si="12"/>
        <v>/</v>
      </c>
      <c r="Y62" s="35" t="str">
        <f t="shared" si="1"/>
        <v/>
      </c>
      <c r="Z62" s="35" t="e">
        <f t="shared" si="13"/>
        <v>#VALUE!</v>
      </c>
      <c r="AA62" s="35" t="e">
        <f t="shared" si="14"/>
        <v>#VALUE!</v>
      </c>
      <c r="AB62" s="40" t="e">
        <f t="shared" si="15"/>
        <v>#VALUE!</v>
      </c>
      <c r="AC62" s="35" t="str">
        <f t="shared" si="17"/>
        <v/>
      </c>
      <c r="AD62" s="35" t="s">
        <v>14</v>
      </c>
      <c r="AE62" s="35" t="str">
        <f t="shared" si="18"/>
        <v/>
      </c>
      <c r="AF62" s="35" t="str">
        <f t="shared" si="16"/>
        <v>/</v>
      </c>
    </row>
    <row r="63" spans="1:32" ht="13.9" x14ac:dyDescent="0.35">
      <c r="A63" s="27" t="str">
        <f>IF((ISBLANK(C63))," ",'Údaje poskytovateľa'!$B$7)</f>
        <v xml:space="preserve"> </v>
      </c>
      <c r="B63" s="110"/>
      <c r="C63" s="111"/>
      <c r="D63" s="112"/>
      <c r="E63" s="9"/>
      <c r="F63" s="10"/>
      <c r="G63" s="9"/>
      <c r="H63" s="11"/>
      <c r="I63" s="12"/>
      <c r="J63" s="13"/>
      <c r="K63" s="15"/>
      <c r="L63" s="15"/>
      <c r="M63" s="14"/>
      <c r="N63" s="16"/>
      <c r="O63" s="19"/>
      <c r="P63" s="18"/>
      <c r="Q63" s="19"/>
      <c r="R63" s="20"/>
      <c r="S63" s="20"/>
      <c r="T63" s="95"/>
      <c r="U63" s="38" t="e">
        <f t="shared" si="10"/>
        <v>#VALUE!</v>
      </c>
      <c r="V63" s="39" t="str">
        <f t="shared" si="11"/>
        <v xml:space="preserve"> </v>
      </c>
      <c r="W63" s="38"/>
      <c r="X63" s="35" t="str">
        <f t="shared" si="12"/>
        <v>/</v>
      </c>
      <c r="Y63" s="35" t="str">
        <f t="shared" si="1"/>
        <v/>
      </c>
      <c r="Z63" s="35" t="e">
        <f t="shared" si="13"/>
        <v>#VALUE!</v>
      </c>
      <c r="AA63" s="35" t="e">
        <f t="shared" si="14"/>
        <v>#VALUE!</v>
      </c>
      <c r="AB63" s="40" t="e">
        <f t="shared" si="15"/>
        <v>#VALUE!</v>
      </c>
      <c r="AC63" s="35" t="str">
        <f t="shared" si="17"/>
        <v/>
      </c>
      <c r="AD63" s="35" t="s">
        <v>14</v>
      </c>
      <c r="AE63" s="35" t="str">
        <f t="shared" si="18"/>
        <v/>
      </c>
      <c r="AF63" s="35" t="str">
        <f t="shared" si="16"/>
        <v>/</v>
      </c>
    </row>
    <row r="64" spans="1:32" ht="13.9" x14ac:dyDescent="0.35">
      <c r="A64" s="27" t="str">
        <f>IF((ISBLANK(C64))," ",'Údaje poskytovateľa'!$B$7)</f>
        <v xml:space="preserve"> </v>
      </c>
      <c r="B64" s="110"/>
      <c r="C64" s="111"/>
      <c r="D64" s="112"/>
      <c r="E64" s="9"/>
      <c r="F64" s="10"/>
      <c r="G64" s="9"/>
      <c r="H64" s="11"/>
      <c r="I64" s="12"/>
      <c r="J64" s="13"/>
      <c r="K64" s="15"/>
      <c r="L64" s="15"/>
      <c r="M64" s="14"/>
      <c r="N64" s="16"/>
      <c r="O64" s="19"/>
      <c r="P64" s="18"/>
      <c r="Q64" s="19"/>
      <c r="R64" s="20"/>
      <c r="S64" s="20"/>
      <c r="T64" s="95"/>
      <c r="U64" s="38" t="e">
        <f t="shared" si="10"/>
        <v>#VALUE!</v>
      </c>
      <c r="V64" s="39" t="str">
        <f t="shared" si="11"/>
        <v xml:space="preserve"> </v>
      </c>
      <c r="W64" s="38"/>
      <c r="X64" s="35" t="str">
        <f t="shared" si="12"/>
        <v>/</v>
      </c>
      <c r="Y64" s="35" t="str">
        <f t="shared" si="1"/>
        <v/>
      </c>
      <c r="Z64" s="35" t="e">
        <f t="shared" si="13"/>
        <v>#VALUE!</v>
      </c>
      <c r="AA64" s="35" t="e">
        <f t="shared" si="14"/>
        <v>#VALUE!</v>
      </c>
      <c r="AB64" s="40" t="e">
        <f t="shared" si="15"/>
        <v>#VALUE!</v>
      </c>
      <c r="AC64" s="35" t="str">
        <f t="shared" si="17"/>
        <v/>
      </c>
      <c r="AD64" s="35" t="s">
        <v>14</v>
      </c>
      <c r="AE64" s="35" t="str">
        <f t="shared" si="18"/>
        <v/>
      </c>
      <c r="AF64" s="35" t="str">
        <f t="shared" si="16"/>
        <v>/</v>
      </c>
    </row>
    <row r="65" spans="1:32" ht="13.9" x14ac:dyDescent="0.35">
      <c r="A65" s="27" t="str">
        <f>IF((ISBLANK(C65))," ",'Údaje poskytovateľa'!$B$7)</f>
        <v xml:space="preserve"> </v>
      </c>
      <c r="B65" s="110"/>
      <c r="C65" s="111"/>
      <c r="D65" s="112"/>
      <c r="E65" s="9"/>
      <c r="F65" s="10"/>
      <c r="G65" s="9"/>
      <c r="H65" s="11"/>
      <c r="I65" s="12"/>
      <c r="J65" s="13"/>
      <c r="K65" s="15"/>
      <c r="L65" s="15"/>
      <c r="M65" s="14"/>
      <c r="N65" s="16"/>
      <c r="O65" s="19"/>
      <c r="P65" s="18"/>
      <c r="Q65" s="19"/>
      <c r="R65" s="20"/>
      <c r="S65" s="20"/>
      <c r="T65" s="95"/>
      <c r="U65" s="38" t="e">
        <f t="shared" si="10"/>
        <v>#VALUE!</v>
      </c>
      <c r="V65" s="39" t="str">
        <f t="shared" si="11"/>
        <v xml:space="preserve"> </v>
      </c>
      <c r="W65" s="38"/>
      <c r="X65" s="35" t="str">
        <f t="shared" si="12"/>
        <v>/</v>
      </c>
      <c r="Y65" s="35" t="str">
        <f t="shared" si="1"/>
        <v/>
      </c>
      <c r="Z65" s="35" t="e">
        <f t="shared" si="13"/>
        <v>#VALUE!</v>
      </c>
      <c r="AA65" s="35" t="e">
        <f t="shared" si="14"/>
        <v>#VALUE!</v>
      </c>
      <c r="AB65" s="40" t="e">
        <f t="shared" si="15"/>
        <v>#VALUE!</v>
      </c>
      <c r="AC65" s="35" t="str">
        <f t="shared" si="17"/>
        <v/>
      </c>
      <c r="AD65" s="35" t="s">
        <v>14</v>
      </c>
      <c r="AE65" s="35" t="str">
        <f t="shared" si="18"/>
        <v/>
      </c>
      <c r="AF65" s="35" t="str">
        <f t="shared" si="16"/>
        <v>/</v>
      </c>
    </row>
    <row r="66" spans="1:32" ht="13.9" x14ac:dyDescent="0.35">
      <c r="A66" s="27" t="str">
        <f>IF((ISBLANK(C66))," ",'Údaje poskytovateľa'!$B$7)</f>
        <v xml:space="preserve"> </v>
      </c>
      <c r="B66" s="110"/>
      <c r="C66" s="111"/>
      <c r="D66" s="112"/>
      <c r="E66" s="9"/>
      <c r="F66" s="10"/>
      <c r="G66" s="9"/>
      <c r="H66" s="11"/>
      <c r="I66" s="12"/>
      <c r="J66" s="13"/>
      <c r="K66" s="15"/>
      <c r="L66" s="15"/>
      <c r="M66" s="14"/>
      <c r="N66" s="16"/>
      <c r="O66" s="19"/>
      <c r="P66" s="18"/>
      <c r="Q66" s="19"/>
      <c r="R66" s="20"/>
      <c r="S66" s="20"/>
      <c r="T66" s="95"/>
      <c r="U66" s="38" t="e">
        <f t="shared" si="10"/>
        <v>#VALUE!</v>
      </c>
      <c r="V66" s="39" t="str">
        <f t="shared" si="11"/>
        <v xml:space="preserve"> </v>
      </c>
      <c r="W66" s="38"/>
      <c r="X66" s="35" t="str">
        <f t="shared" si="12"/>
        <v>/</v>
      </c>
      <c r="Y66" s="35" t="str">
        <f t="shared" si="1"/>
        <v/>
      </c>
      <c r="Z66" s="35" t="e">
        <f t="shared" si="13"/>
        <v>#VALUE!</v>
      </c>
      <c r="AA66" s="35" t="e">
        <f t="shared" si="14"/>
        <v>#VALUE!</v>
      </c>
      <c r="AB66" s="40" t="e">
        <f t="shared" si="15"/>
        <v>#VALUE!</v>
      </c>
      <c r="AC66" s="35" t="str">
        <f t="shared" si="17"/>
        <v/>
      </c>
      <c r="AD66" s="35" t="s">
        <v>14</v>
      </c>
      <c r="AE66" s="35" t="str">
        <f t="shared" si="18"/>
        <v/>
      </c>
      <c r="AF66" s="35" t="str">
        <f t="shared" si="16"/>
        <v>/</v>
      </c>
    </row>
    <row r="67" spans="1:32" ht="13.9" x14ac:dyDescent="0.35">
      <c r="A67" s="27" t="str">
        <f>IF((ISBLANK(C67))," ",'Údaje poskytovateľa'!$B$7)</f>
        <v xml:space="preserve"> </v>
      </c>
      <c r="B67" s="110"/>
      <c r="C67" s="111"/>
      <c r="D67" s="112"/>
      <c r="E67" s="9"/>
      <c r="F67" s="10"/>
      <c r="G67" s="9"/>
      <c r="H67" s="11"/>
      <c r="I67" s="12"/>
      <c r="J67" s="13"/>
      <c r="K67" s="15"/>
      <c r="L67" s="15"/>
      <c r="M67" s="14"/>
      <c r="N67" s="16"/>
      <c r="O67" s="19"/>
      <c r="P67" s="18"/>
      <c r="Q67" s="19"/>
      <c r="R67" s="20"/>
      <c r="S67" s="20"/>
      <c r="T67" s="95"/>
      <c r="U67" s="38" t="e">
        <f t="shared" si="10"/>
        <v>#VALUE!</v>
      </c>
      <c r="V67" s="39" t="str">
        <f t="shared" si="11"/>
        <v xml:space="preserve"> </v>
      </c>
      <c r="W67" s="38"/>
      <c r="X67" s="35" t="str">
        <f t="shared" si="12"/>
        <v>/</v>
      </c>
      <c r="Y67" s="35" t="str">
        <f t="shared" si="1"/>
        <v/>
      </c>
      <c r="Z67" s="35" t="e">
        <f t="shared" si="13"/>
        <v>#VALUE!</v>
      </c>
      <c r="AA67" s="35" t="e">
        <f t="shared" si="14"/>
        <v>#VALUE!</v>
      </c>
      <c r="AB67" s="40" t="e">
        <f t="shared" si="15"/>
        <v>#VALUE!</v>
      </c>
      <c r="AC67" s="35" t="str">
        <f t="shared" si="17"/>
        <v/>
      </c>
      <c r="AD67" s="35" t="s">
        <v>14</v>
      </c>
      <c r="AE67" s="35" t="str">
        <f t="shared" si="18"/>
        <v/>
      </c>
      <c r="AF67" s="35" t="str">
        <f t="shared" si="16"/>
        <v>/</v>
      </c>
    </row>
    <row r="68" spans="1:32" ht="13.9" x14ac:dyDescent="0.35">
      <c r="A68" s="27" t="str">
        <f>IF((ISBLANK(C68))," ",'Údaje poskytovateľa'!$B$7)</f>
        <v xml:space="preserve"> </v>
      </c>
      <c r="B68" s="110"/>
      <c r="C68" s="111"/>
      <c r="D68" s="112"/>
      <c r="E68" s="9"/>
      <c r="F68" s="10"/>
      <c r="G68" s="9"/>
      <c r="H68" s="11"/>
      <c r="I68" s="12"/>
      <c r="J68" s="13"/>
      <c r="K68" s="15"/>
      <c r="L68" s="15"/>
      <c r="M68" s="14"/>
      <c r="N68" s="16"/>
      <c r="O68" s="19"/>
      <c r="P68" s="18"/>
      <c r="Q68" s="19"/>
      <c r="R68" s="20"/>
      <c r="S68" s="20"/>
      <c r="T68" s="95"/>
      <c r="U68" s="38" t="e">
        <f t="shared" si="10"/>
        <v>#VALUE!</v>
      </c>
      <c r="V68" s="39" t="str">
        <f t="shared" si="11"/>
        <v xml:space="preserve"> </v>
      </c>
      <c r="W68" s="38"/>
      <c r="X68" s="35" t="str">
        <f t="shared" si="12"/>
        <v>/</v>
      </c>
      <c r="Y68" s="35" t="str">
        <f t="shared" si="1"/>
        <v/>
      </c>
      <c r="Z68" s="35" t="e">
        <f t="shared" si="13"/>
        <v>#VALUE!</v>
      </c>
      <c r="AA68" s="35" t="e">
        <f t="shared" si="14"/>
        <v>#VALUE!</v>
      </c>
      <c r="AB68" s="40" t="e">
        <f t="shared" si="15"/>
        <v>#VALUE!</v>
      </c>
      <c r="AC68" s="35" t="str">
        <f t="shared" si="17"/>
        <v/>
      </c>
      <c r="AD68" s="35" t="s">
        <v>14</v>
      </c>
      <c r="AE68" s="35" t="str">
        <f t="shared" si="18"/>
        <v/>
      </c>
      <c r="AF68" s="35" t="str">
        <f t="shared" si="16"/>
        <v>/</v>
      </c>
    </row>
    <row r="69" spans="1:32" ht="13.9" x14ac:dyDescent="0.35">
      <c r="A69" s="27" t="str">
        <f>IF((ISBLANK(C69))," ",'Údaje poskytovateľa'!$B$7)</f>
        <v xml:space="preserve"> </v>
      </c>
      <c r="B69" s="110"/>
      <c r="C69" s="111"/>
      <c r="D69" s="112"/>
      <c r="E69" s="9"/>
      <c r="F69" s="10"/>
      <c r="G69" s="9"/>
      <c r="H69" s="11"/>
      <c r="I69" s="12"/>
      <c r="J69" s="13"/>
      <c r="K69" s="15"/>
      <c r="L69" s="15"/>
      <c r="M69" s="14"/>
      <c r="N69" s="16"/>
      <c r="O69" s="19"/>
      <c r="P69" s="18"/>
      <c r="Q69" s="19"/>
      <c r="R69" s="20"/>
      <c r="S69" s="20"/>
      <c r="T69" s="95"/>
      <c r="U69" s="38" t="e">
        <f t="shared" si="10"/>
        <v>#VALUE!</v>
      </c>
      <c r="V69" s="39" t="str">
        <f t="shared" si="11"/>
        <v xml:space="preserve"> </v>
      </c>
      <c r="W69" s="38"/>
      <c r="X69" s="35" t="str">
        <f t="shared" si="12"/>
        <v>/</v>
      </c>
      <c r="Y69" s="35" t="str">
        <f t="shared" si="1"/>
        <v/>
      </c>
      <c r="Z69" s="35" t="e">
        <f t="shared" si="13"/>
        <v>#VALUE!</v>
      </c>
      <c r="AA69" s="35" t="e">
        <f t="shared" si="14"/>
        <v>#VALUE!</v>
      </c>
      <c r="AB69" s="40" t="e">
        <f t="shared" si="15"/>
        <v>#VALUE!</v>
      </c>
      <c r="AC69" s="35" t="str">
        <f t="shared" si="17"/>
        <v/>
      </c>
      <c r="AD69" s="35" t="s">
        <v>14</v>
      </c>
      <c r="AE69" s="35" t="str">
        <f t="shared" si="18"/>
        <v/>
      </c>
      <c r="AF69" s="35" t="str">
        <f t="shared" si="16"/>
        <v>/</v>
      </c>
    </row>
    <row r="70" spans="1:32" ht="13.9" x14ac:dyDescent="0.35">
      <c r="A70" s="27" t="str">
        <f>IF((ISBLANK(C70))," ",'Údaje poskytovateľa'!$B$7)</f>
        <v xml:space="preserve"> </v>
      </c>
      <c r="B70" s="110"/>
      <c r="C70" s="111"/>
      <c r="D70" s="112"/>
      <c r="E70" s="9"/>
      <c r="F70" s="10"/>
      <c r="G70" s="9"/>
      <c r="H70" s="11"/>
      <c r="I70" s="12"/>
      <c r="J70" s="13"/>
      <c r="K70" s="15"/>
      <c r="L70" s="15"/>
      <c r="M70" s="14"/>
      <c r="N70" s="16"/>
      <c r="O70" s="19"/>
      <c r="P70" s="18"/>
      <c r="Q70" s="19"/>
      <c r="R70" s="20"/>
      <c r="S70" s="20"/>
      <c r="T70" s="95"/>
      <c r="U70" s="38" t="e">
        <f t="shared" si="10"/>
        <v>#VALUE!</v>
      </c>
      <c r="V70" s="39" t="str">
        <f t="shared" si="11"/>
        <v xml:space="preserve"> </v>
      </c>
      <c r="W70" s="38"/>
      <c r="X70" s="35" t="str">
        <f t="shared" si="12"/>
        <v>/</v>
      </c>
      <c r="Y70" s="35" t="str">
        <f t="shared" si="1"/>
        <v/>
      </c>
      <c r="Z70" s="35" t="e">
        <f t="shared" si="13"/>
        <v>#VALUE!</v>
      </c>
      <c r="AA70" s="35" t="e">
        <f t="shared" si="14"/>
        <v>#VALUE!</v>
      </c>
      <c r="AB70" s="40" t="e">
        <f t="shared" si="15"/>
        <v>#VALUE!</v>
      </c>
      <c r="AC70" s="35" t="str">
        <f t="shared" si="17"/>
        <v/>
      </c>
      <c r="AD70" s="35" t="s">
        <v>14</v>
      </c>
      <c r="AE70" s="35" t="str">
        <f t="shared" si="18"/>
        <v/>
      </c>
      <c r="AF70" s="35" t="str">
        <f t="shared" si="16"/>
        <v>/</v>
      </c>
    </row>
    <row r="71" spans="1:32" ht="13.9" x14ac:dyDescent="0.35">
      <c r="A71" s="27" t="str">
        <f>IF((ISBLANK(C71))," ",'Údaje poskytovateľa'!$B$7)</f>
        <v xml:space="preserve"> </v>
      </c>
      <c r="B71" s="110"/>
      <c r="C71" s="111"/>
      <c r="D71" s="112"/>
      <c r="E71" s="9"/>
      <c r="F71" s="10"/>
      <c r="G71" s="9"/>
      <c r="H71" s="11"/>
      <c r="I71" s="12"/>
      <c r="J71" s="13"/>
      <c r="K71" s="15"/>
      <c r="L71" s="15"/>
      <c r="M71" s="14"/>
      <c r="N71" s="16"/>
      <c r="O71" s="19"/>
      <c r="P71" s="18"/>
      <c r="Q71" s="19"/>
      <c r="R71" s="20"/>
      <c r="S71" s="20"/>
      <c r="T71" s="95"/>
      <c r="U71" s="38" t="e">
        <f t="shared" si="10"/>
        <v>#VALUE!</v>
      </c>
      <c r="V71" s="39" t="str">
        <f t="shared" si="11"/>
        <v xml:space="preserve"> </v>
      </c>
      <c r="W71" s="38"/>
      <c r="X71" s="35" t="str">
        <f t="shared" si="12"/>
        <v>/</v>
      </c>
      <c r="Y71" s="35" t="str">
        <f t="shared" si="1"/>
        <v/>
      </c>
      <c r="Z71" s="35" t="e">
        <f t="shared" si="13"/>
        <v>#VALUE!</v>
      </c>
      <c r="AA71" s="35" t="e">
        <f t="shared" si="14"/>
        <v>#VALUE!</v>
      </c>
      <c r="AB71" s="40" t="e">
        <f t="shared" si="15"/>
        <v>#VALUE!</v>
      </c>
      <c r="AC71" s="35" t="str">
        <f t="shared" si="17"/>
        <v/>
      </c>
      <c r="AD71" s="35" t="s">
        <v>14</v>
      </c>
      <c r="AE71" s="35" t="str">
        <f t="shared" si="18"/>
        <v/>
      </c>
      <c r="AF71" s="35" t="str">
        <f t="shared" si="16"/>
        <v>/</v>
      </c>
    </row>
    <row r="72" spans="1:32" ht="13.9" x14ac:dyDescent="0.35">
      <c r="A72" s="27" t="str">
        <f>IF((ISBLANK(C72))," ",'Údaje poskytovateľa'!$B$7)</f>
        <v xml:space="preserve"> </v>
      </c>
      <c r="B72" s="110"/>
      <c r="C72" s="111"/>
      <c r="D72" s="112"/>
      <c r="E72" s="9"/>
      <c r="F72" s="10"/>
      <c r="G72" s="9"/>
      <c r="H72" s="11"/>
      <c r="I72" s="12"/>
      <c r="J72" s="13"/>
      <c r="K72" s="15"/>
      <c r="L72" s="15"/>
      <c r="M72" s="14"/>
      <c r="N72" s="16"/>
      <c r="O72" s="19"/>
      <c r="P72" s="18"/>
      <c r="Q72" s="19"/>
      <c r="R72" s="20"/>
      <c r="S72" s="20"/>
      <c r="T72" s="95"/>
      <c r="U72" s="38" t="e">
        <f t="shared" si="10"/>
        <v>#VALUE!</v>
      </c>
      <c r="V72" s="39" t="str">
        <f t="shared" si="11"/>
        <v xml:space="preserve"> </v>
      </c>
      <c r="W72" s="38"/>
      <c r="X72" s="35" t="str">
        <f t="shared" si="12"/>
        <v>/</v>
      </c>
      <c r="Y72" s="35" t="str">
        <f t="shared" si="1"/>
        <v/>
      </c>
      <c r="Z72" s="35" t="e">
        <f t="shared" si="13"/>
        <v>#VALUE!</v>
      </c>
      <c r="AA72" s="35" t="e">
        <f t="shared" si="14"/>
        <v>#VALUE!</v>
      </c>
      <c r="AB72" s="40" t="e">
        <f t="shared" si="15"/>
        <v>#VALUE!</v>
      </c>
      <c r="AC72" s="35" t="str">
        <f t="shared" si="17"/>
        <v/>
      </c>
      <c r="AD72" s="35" t="s">
        <v>14</v>
      </c>
      <c r="AE72" s="35" t="str">
        <f t="shared" si="18"/>
        <v/>
      </c>
      <c r="AF72" s="35" t="str">
        <f t="shared" si="16"/>
        <v>/</v>
      </c>
    </row>
    <row r="73" spans="1:32" ht="13.9" x14ac:dyDescent="0.35">
      <c r="A73" s="27" t="str">
        <f>IF((ISBLANK(C73))," ",'Údaje poskytovateľa'!$B$7)</f>
        <v xml:space="preserve"> </v>
      </c>
      <c r="B73" s="110"/>
      <c r="C73" s="111"/>
      <c r="D73" s="112"/>
      <c r="E73" s="9"/>
      <c r="F73" s="10"/>
      <c r="G73" s="9"/>
      <c r="H73" s="11"/>
      <c r="I73" s="12"/>
      <c r="J73" s="13"/>
      <c r="K73" s="15"/>
      <c r="L73" s="15"/>
      <c r="M73" s="14"/>
      <c r="N73" s="16"/>
      <c r="O73" s="19"/>
      <c r="P73" s="18"/>
      <c r="Q73" s="19"/>
      <c r="R73" s="20"/>
      <c r="S73" s="20"/>
      <c r="T73" s="95"/>
      <c r="U73" s="38" t="e">
        <f t="shared" si="10"/>
        <v>#VALUE!</v>
      </c>
      <c r="V73" s="39" t="str">
        <f t="shared" si="11"/>
        <v xml:space="preserve"> </v>
      </c>
      <c r="W73" s="38"/>
      <c r="X73" s="35" t="str">
        <f t="shared" si="12"/>
        <v>/</v>
      </c>
      <c r="Y73" s="35" t="str">
        <f t="shared" si="1"/>
        <v/>
      </c>
      <c r="Z73" s="35" t="e">
        <f t="shared" si="13"/>
        <v>#VALUE!</v>
      </c>
      <c r="AA73" s="35" t="e">
        <f t="shared" si="14"/>
        <v>#VALUE!</v>
      </c>
      <c r="AB73" s="40" t="e">
        <f t="shared" si="15"/>
        <v>#VALUE!</v>
      </c>
      <c r="AC73" s="35" t="str">
        <f t="shared" si="17"/>
        <v/>
      </c>
      <c r="AD73" s="35" t="s">
        <v>14</v>
      </c>
      <c r="AE73" s="35" t="str">
        <f t="shared" si="18"/>
        <v/>
      </c>
      <c r="AF73" s="35" t="str">
        <f t="shared" si="16"/>
        <v>/</v>
      </c>
    </row>
    <row r="74" spans="1:32" ht="13.9" x14ac:dyDescent="0.35">
      <c r="A74" s="27" t="str">
        <f>IF((ISBLANK(C74))," ",'Údaje poskytovateľa'!$B$7)</f>
        <v xml:space="preserve"> </v>
      </c>
      <c r="B74" s="110"/>
      <c r="C74" s="111"/>
      <c r="D74" s="112"/>
      <c r="E74" s="9"/>
      <c r="F74" s="10"/>
      <c r="G74" s="9"/>
      <c r="H74" s="11"/>
      <c r="I74" s="12"/>
      <c r="J74" s="13"/>
      <c r="K74" s="15"/>
      <c r="L74" s="15"/>
      <c r="M74" s="14"/>
      <c r="N74" s="16"/>
      <c r="O74" s="19"/>
      <c r="P74" s="18"/>
      <c r="Q74" s="19"/>
      <c r="R74" s="20"/>
      <c r="S74" s="20"/>
      <c r="T74" s="95"/>
      <c r="U74" s="38" t="e">
        <f t="shared" si="10"/>
        <v>#VALUE!</v>
      </c>
      <c r="V74" s="39" t="str">
        <f t="shared" si="11"/>
        <v xml:space="preserve"> </v>
      </c>
      <c r="W74" s="38"/>
      <c r="X74" s="35" t="str">
        <f t="shared" si="12"/>
        <v>/</v>
      </c>
      <c r="Y74" s="35" t="str">
        <f t="shared" si="1"/>
        <v/>
      </c>
      <c r="Z74" s="35" t="e">
        <f t="shared" si="13"/>
        <v>#VALUE!</v>
      </c>
      <c r="AA74" s="35" t="e">
        <f t="shared" si="14"/>
        <v>#VALUE!</v>
      </c>
      <c r="AB74" s="40" t="e">
        <f t="shared" si="15"/>
        <v>#VALUE!</v>
      </c>
      <c r="AC74" s="35" t="str">
        <f t="shared" ref="AC74:AC104" si="19">LEFT(F74,6)</f>
        <v/>
      </c>
      <c r="AD74" s="35" t="s">
        <v>14</v>
      </c>
      <c r="AE74" s="35" t="str">
        <f t="shared" si="18"/>
        <v/>
      </c>
      <c r="AF74" s="35" t="str">
        <f t="shared" si="16"/>
        <v>/</v>
      </c>
    </row>
    <row r="75" spans="1:32" ht="13.9" x14ac:dyDescent="0.35">
      <c r="A75" s="27" t="str">
        <f>IF((ISBLANK(C75))," ",'Údaje poskytovateľa'!$B$7)</f>
        <v xml:space="preserve"> </v>
      </c>
      <c r="B75" s="110"/>
      <c r="C75" s="111"/>
      <c r="D75" s="112"/>
      <c r="E75" s="9"/>
      <c r="F75" s="10"/>
      <c r="G75" s="9"/>
      <c r="H75" s="11"/>
      <c r="I75" s="12"/>
      <c r="J75" s="13"/>
      <c r="K75" s="15"/>
      <c r="L75" s="15"/>
      <c r="M75" s="14"/>
      <c r="N75" s="16"/>
      <c r="O75" s="19"/>
      <c r="P75" s="18"/>
      <c r="Q75" s="19"/>
      <c r="R75" s="20"/>
      <c r="S75" s="20"/>
      <c r="T75" s="95"/>
      <c r="U75" s="38" t="e">
        <f t="shared" si="10"/>
        <v>#VALUE!</v>
      </c>
      <c r="V75" s="39" t="str">
        <f t="shared" si="11"/>
        <v xml:space="preserve"> </v>
      </c>
      <c r="W75" s="38"/>
      <c r="X75" s="35" t="str">
        <f t="shared" si="12"/>
        <v>/</v>
      </c>
      <c r="Y75" s="35" t="str">
        <f t="shared" ref="Y75:Y138" si="20">MID(X75,5,2)</f>
        <v/>
      </c>
      <c r="Z75" s="35" t="e">
        <f t="shared" si="13"/>
        <v>#VALUE!</v>
      </c>
      <c r="AA75" s="35" t="e">
        <f t="shared" si="14"/>
        <v>#VALUE!</v>
      </c>
      <c r="AB75" s="40" t="e">
        <f t="shared" si="15"/>
        <v>#VALUE!</v>
      </c>
      <c r="AC75" s="35" t="str">
        <f t="shared" si="19"/>
        <v/>
      </c>
      <c r="AD75" s="35" t="s">
        <v>14</v>
      </c>
      <c r="AE75" s="35" t="str">
        <f t="shared" ref="AE75:AE104" si="21">RIGHT(F75,3)</f>
        <v/>
      </c>
      <c r="AF75" s="35" t="str">
        <f t="shared" si="16"/>
        <v>/</v>
      </c>
    </row>
    <row r="76" spans="1:32" ht="13.9" x14ac:dyDescent="0.35">
      <c r="A76" s="27" t="str">
        <f>IF((ISBLANK(C76))," ",'Údaje poskytovateľa'!$B$7)</f>
        <v xml:space="preserve"> </v>
      </c>
      <c r="B76" s="110"/>
      <c r="C76" s="111"/>
      <c r="D76" s="112"/>
      <c r="E76" s="9"/>
      <c r="F76" s="10"/>
      <c r="G76" s="9"/>
      <c r="H76" s="11"/>
      <c r="I76" s="12"/>
      <c r="J76" s="13"/>
      <c r="K76" s="15"/>
      <c r="L76" s="15"/>
      <c r="M76" s="14"/>
      <c r="N76" s="16"/>
      <c r="O76" s="19"/>
      <c r="P76" s="18"/>
      <c r="Q76" s="19"/>
      <c r="R76" s="20"/>
      <c r="S76" s="20"/>
      <c r="T76" s="95"/>
      <c r="U76" s="38" t="e">
        <f t="shared" si="10"/>
        <v>#VALUE!</v>
      </c>
      <c r="V76" s="39" t="str">
        <f t="shared" si="11"/>
        <v xml:space="preserve"> </v>
      </c>
      <c r="W76" s="38"/>
      <c r="X76" s="35" t="str">
        <f t="shared" si="12"/>
        <v>/</v>
      </c>
      <c r="Y76" s="35" t="str">
        <f t="shared" si="20"/>
        <v/>
      </c>
      <c r="Z76" s="35" t="e">
        <f t="shared" si="13"/>
        <v>#VALUE!</v>
      </c>
      <c r="AA76" s="35" t="e">
        <f t="shared" si="14"/>
        <v>#VALUE!</v>
      </c>
      <c r="AB76" s="40" t="e">
        <f t="shared" si="15"/>
        <v>#VALUE!</v>
      </c>
      <c r="AC76" s="35" t="str">
        <f t="shared" si="19"/>
        <v/>
      </c>
      <c r="AD76" s="35" t="s">
        <v>14</v>
      </c>
      <c r="AE76" s="35" t="str">
        <f t="shared" si="21"/>
        <v/>
      </c>
      <c r="AF76" s="35" t="str">
        <f t="shared" si="16"/>
        <v>/</v>
      </c>
    </row>
    <row r="77" spans="1:32" ht="13.9" x14ac:dyDescent="0.35">
      <c r="A77" s="27" t="str">
        <f>IF((ISBLANK(C77))," ",'Údaje poskytovateľa'!$B$7)</f>
        <v xml:space="preserve"> </v>
      </c>
      <c r="B77" s="110"/>
      <c r="C77" s="111"/>
      <c r="D77" s="112"/>
      <c r="E77" s="9"/>
      <c r="F77" s="10"/>
      <c r="G77" s="9"/>
      <c r="H77" s="11"/>
      <c r="I77" s="12"/>
      <c r="J77" s="13"/>
      <c r="K77" s="15"/>
      <c r="L77" s="15"/>
      <c r="M77" s="14"/>
      <c r="N77" s="16"/>
      <c r="O77" s="19"/>
      <c r="P77" s="18"/>
      <c r="Q77" s="19"/>
      <c r="R77" s="20"/>
      <c r="S77" s="20"/>
      <c r="T77" s="95"/>
      <c r="U77" s="38" t="e">
        <f t="shared" si="10"/>
        <v>#VALUE!</v>
      </c>
      <c r="V77" s="39" t="str">
        <f t="shared" si="11"/>
        <v xml:space="preserve"> </v>
      </c>
      <c r="W77" s="38"/>
      <c r="X77" s="35" t="str">
        <f t="shared" si="12"/>
        <v>/</v>
      </c>
      <c r="Y77" s="35" t="str">
        <f t="shared" si="20"/>
        <v/>
      </c>
      <c r="Z77" s="35" t="e">
        <f t="shared" si="13"/>
        <v>#VALUE!</v>
      </c>
      <c r="AA77" s="35" t="e">
        <f t="shared" si="14"/>
        <v>#VALUE!</v>
      </c>
      <c r="AB77" s="40" t="e">
        <f t="shared" si="15"/>
        <v>#VALUE!</v>
      </c>
      <c r="AC77" s="35" t="str">
        <f t="shared" si="19"/>
        <v/>
      </c>
      <c r="AD77" s="35" t="s">
        <v>14</v>
      </c>
      <c r="AE77" s="35" t="str">
        <f t="shared" si="21"/>
        <v/>
      </c>
      <c r="AF77" s="35" t="str">
        <f t="shared" si="16"/>
        <v>/</v>
      </c>
    </row>
    <row r="78" spans="1:32" ht="13.9" x14ac:dyDescent="0.35">
      <c r="A78" s="27" t="str">
        <f>IF((ISBLANK(C78))," ",'Údaje poskytovateľa'!$B$7)</f>
        <v xml:space="preserve"> </v>
      </c>
      <c r="B78" s="110"/>
      <c r="C78" s="111"/>
      <c r="D78" s="112"/>
      <c r="E78" s="9"/>
      <c r="F78" s="10"/>
      <c r="G78" s="9"/>
      <c r="H78" s="11"/>
      <c r="I78" s="12"/>
      <c r="J78" s="13"/>
      <c r="K78" s="15"/>
      <c r="L78" s="15"/>
      <c r="M78" s="14"/>
      <c r="N78" s="16"/>
      <c r="O78" s="19"/>
      <c r="P78" s="18"/>
      <c r="Q78" s="19"/>
      <c r="R78" s="20"/>
      <c r="S78" s="20"/>
      <c r="T78" s="95"/>
      <c r="U78" s="38" t="e">
        <f t="shared" si="10"/>
        <v>#VALUE!</v>
      </c>
      <c r="V78" s="39" t="str">
        <f t="shared" si="11"/>
        <v xml:space="preserve"> </v>
      </c>
      <c r="W78" s="38"/>
      <c r="X78" s="35" t="str">
        <f t="shared" si="12"/>
        <v>/</v>
      </c>
      <c r="Y78" s="35" t="str">
        <f t="shared" si="20"/>
        <v/>
      </c>
      <c r="Z78" s="35" t="e">
        <f t="shared" si="13"/>
        <v>#VALUE!</v>
      </c>
      <c r="AA78" s="35" t="e">
        <f t="shared" si="14"/>
        <v>#VALUE!</v>
      </c>
      <c r="AB78" s="40" t="e">
        <f t="shared" si="15"/>
        <v>#VALUE!</v>
      </c>
      <c r="AC78" s="35" t="str">
        <f t="shared" si="19"/>
        <v/>
      </c>
      <c r="AD78" s="35" t="s">
        <v>14</v>
      </c>
      <c r="AE78" s="35" t="str">
        <f t="shared" si="21"/>
        <v/>
      </c>
      <c r="AF78" s="35" t="str">
        <f t="shared" si="16"/>
        <v>/</v>
      </c>
    </row>
    <row r="79" spans="1:32" ht="13.9" x14ac:dyDescent="0.35">
      <c r="A79" s="27" t="str">
        <f>IF((ISBLANK(C79))," ",'Údaje poskytovateľa'!$B$7)</f>
        <v xml:space="preserve"> </v>
      </c>
      <c r="B79" s="110"/>
      <c r="C79" s="111"/>
      <c r="D79" s="112"/>
      <c r="E79" s="9"/>
      <c r="F79" s="10"/>
      <c r="G79" s="9"/>
      <c r="H79" s="11"/>
      <c r="I79" s="12"/>
      <c r="J79" s="13"/>
      <c r="K79" s="15"/>
      <c r="L79" s="15"/>
      <c r="M79" s="14"/>
      <c r="N79" s="16"/>
      <c r="O79" s="19"/>
      <c r="P79" s="18"/>
      <c r="Q79" s="19"/>
      <c r="R79" s="20"/>
      <c r="S79" s="20"/>
      <c r="T79" s="95"/>
      <c r="U79" s="38" t="e">
        <f t="shared" si="10"/>
        <v>#VALUE!</v>
      </c>
      <c r="V79" s="39" t="str">
        <f t="shared" si="11"/>
        <v xml:space="preserve"> </v>
      </c>
      <c r="W79" s="38"/>
      <c r="X79" s="35" t="str">
        <f t="shared" si="12"/>
        <v>/</v>
      </c>
      <c r="Y79" s="35" t="str">
        <f t="shared" si="20"/>
        <v/>
      </c>
      <c r="Z79" s="35" t="e">
        <f t="shared" si="13"/>
        <v>#VALUE!</v>
      </c>
      <c r="AA79" s="35" t="e">
        <f t="shared" si="14"/>
        <v>#VALUE!</v>
      </c>
      <c r="AB79" s="40" t="e">
        <f t="shared" si="15"/>
        <v>#VALUE!</v>
      </c>
      <c r="AC79" s="35" t="str">
        <f t="shared" si="19"/>
        <v/>
      </c>
      <c r="AD79" s="35" t="s">
        <v>14</v>
      </c>
      <c r="AE79" s="35" t="str">
        <f t="shared" si="21"/>
        <v/>
      </c>
      <c r="AF79" s="35" t="str">
        <f t="shared" si="16"/>
        <v>/</v>
      </c>
    </row>
    <row r="80" spans="1:32" ht="13.9" x14ac:dyDescent="0.35">
      <c r="A80" s="27" t="str">
        <f>IF((ISBLANK(C80))," ",'Údaje poskytovateľa'!$B$7)</f>
        <v xml:space="preserve"> </v>
      </c>
      <c r="B80" s="110"/>
      <c r="C80" s="111"/>
      <c r="D80" s="112"/>
      <c r="E80" s="9"/>
      <c r="F80" s="10"/>
      <c r="G80" s="9"/>
      <c r="H80" s="11"/>
      <c r="I80" s="12"/>
      <c r="J80" s="13"/>
      <c r="K80" s="15"/>
      <c r="L80" s="15"/>
      <c r="M80" s="14"/>
      <c r="N80" s="16"/>
      <c r="O80" s="19"/>
      <c r="P80" s="18"/>
      <c r="Q80" s="19"/>
      <c r="R80" s="20"/>
      <c r="S80" s="20"/>
      <c r="T80" s="95"/>
      <c r="U80" s="38" t="e">
        <f t="shared" si="10"/>
        <v>#VALUE!</v>
      </c>
      <c r="V80" s="39" t="str">
        <f t="shared" si="11"/>
        <v xml:space="preserve"> </v>
      </c>
      <c r="W80" s="38"/>
      <c r="X80" s="35" t="str">
        <f t="shared" si="12"/>
        <v>/</v>
      </c>
      <c r="Y80" s="35" t="str">
        <f t="shared" si="20"/>
        <v/>
      </c>
      <c r="Z80" s="35" t="e">
        <f t="shared" si="13"/>
        <v>#VALUE!</v>
      </c>
      <c r="AA80" s="35" t="e">
        <f t="shared" si="14"/>
        <v>#VALUE!</v>
      </c>
      <c r="AB80" s="40" t="e">
        <f t="shared" si="15"/>
        <v>#VALUE!</v>
      </c>
      <c r="AC80" s="35" t="str">
        <f t="shared" si="19"/>
        <v/>
      </c>
      <c r="AD80" s="35" t="s">
        <v>14</v>
      </c>
      <c r="AE80" s="35" t="str">
        <f t="shared" si="21"/>
        <v/>
      </c>
      <c r="AF80" s="35" t="str">
        <f t="shared" si="16"/>
        <v>/</v>
      </c>
    </row>
    <row r="81" spans="1:32" ht="13.9" x14ac:dyDescent="0.35">
      <c r="A81" s="27" t="str">
        <f>IF((ISBLANK(C81))," ",'Údaje poskytovateľa'!$B$7)</f>
        <v xml:space="preserve"> </v>
      </c>
      <c r="B81" s="110"/>
      <c r="C81" s="111"/>
      <c r="D81" s="112"/>
      <c r="E81" s="9"/>
      <c r="F81" s="10"/>
      <c r="G81" s="9"/>
      <c r="H81" s="11"/>
      <c r="I81" s="12"/>
      <c r="J81" s="13"/>
      <c r="K81" s="15"/>
      <c r="L81" s="15"/>
      <c r="M81" s="14"/>
      <c r="N81" s="16"/>
      <c r="O81" s="19"/>
      <c r="P81" s="18"/>
      <c r="Q81" s="19"/>
      <c r="R81" s="20"/>
      <c r="S81" s="20"/>
      <c r="T81" s="95"/>
      <c r="U81" s="38" t="e">
        <f t="shared" si="10"/>
        <v>#VALUE!</v>
      </c>
      <c r="V81" s="39" t="str">
        <f t="shared" si="11"/>
        <v xml:space="preserve"> </v>
      </c>
      <c r="W81" s="38"/>
      <c r="X81" s="35" t="str">
        <f t="shared" si="12"/>
        <v>/</v>
      </c>
      <c r="Y81" s="35" t="str">
        <f t="shared" si="20"/>
        <v/>
      </c>
      <c r="Z81" s="35" t="e">
        <f t="shared" si="13"/>
        <v>#VALUE!</v>
      </c>
      <c r="AA81" s="35" t="e">
        <f t="shared" si="14"/>
        <v>#VALUE!</v>
      </c>
      <c r="AB81" s="40" t="e">
        <f t="shared" si="15"/>
        <v>#VALUE!</v>
      </c>
      <c r="AC81" s="35" t="str">
        <f t="shared" si="19"/>
        <v/>
      </c>
      <c r="AD81" s="35" t="s">
        <v>14</v>
      </c>
      <c r="AE81" s="35" t="str">
        <f t="shared" si="21"/>
        <v/>
      </c>
      <c r="AF81" s="35" t="str">
        <f t="shared" si="16"/>
        <v>/</v>
      </c>
    </row>
    <row r="82" spans="1:32" ht="13.9" x14ac:dyDescent="0.35">
      <c r="A82" s="27" t="str">
        <f>IF((ISBLANK(C82))," ",'Údaje poskytovateľa'!$B$7)</f>
        <v xml:space="preserve"> </v>
      </c>
      <c r="B82" s="110"/>
      <c r="C82" s="111"/>
      <c r="D82" s="112"/>
      <c r="E82" s="9"/>
      <c r="F82" s="10"/>
      <c r="G82" s="9"/>
      <c r="H82" s="11"/>
      <c r="I82" s="12"/>
      <c r="J82" s="13"/>
      <c r="K82" s="15"/>
      <c r="L82" s="15"/>
      <c r="M82" s="14"/>
      <c r="N82" s="16"/>
      <c r="O82" s="19"/>
      <c r="P82" s="18"/>
      <c r="Q82" s="19"/>
      <c r="R82" s="20"/>
      <c r="S82" s="20"/>
      <c r="T82" s="95"/>
      <c r="U82" s="38" t="e">
        <f t="shared" si="10"/>
        <v>#VALUE!</v>
      </c>
      <c r="V82" s="39" t="str">
        <f t="shared" si="11"/>
        <v xml:space="preserve"> </v>
      </c>
      <c r="W82" s="38"/>
      <c r="X82" s="35" t="str">
        <f t="shared" si="12"/>
        <v>/</v>
      </c>
      <c r="Y82" s="35" t="str">
        <f t="shared" si="20"/>
        <v/>
      </c>
      <c r="Z82" s="35" t="e">
        <f t="shared" si="13"/>
        <v>#VALUE!</v>
      </c>
      <c r="AA82" s="35" t="e">
        <f t="shared" si="14"/>
        <v>#VALUE!</v>
      </c>
      <c r="AB82" s="40" t="e">
        <f t="shared" si="15"/>
        <v>#VALUE!</v>
      </c>
      <c r="AC82" s="35" t="str">
        <f t="shared" si="19"/>
        <v/>
      </c>
      <c r="AD82" s="35" t="s">
        <v>14</v>
      </c>
      <c r="AE82" s="35" t="str">
        <f t="shared" si="21"/>
        <v/>
      </c>
      <c r="AF82" s="35" t="str">
        <f t="shared" si="16"/>
        <v>/</v>
      </c>
    </row>
    <row r="83" spans="1:32" ht="13.9" x14ac:dyDescent="0.35">
      <c r="A83" s="27" t="str">
        <f>IF((ISBLANK(C83))," ",'Údaje poskytovateľa'!$B$7)</f>
        <v xml:space="preserve"> </v>
      </c>
      <c r="B83" s="110"/>
      <c r="C83" s="111"/>
      <c r="D83" s="112"/>
      <c r="E83" s="9"/>
      <c r="F83" s="10"/>
      <c r="G83" s="9"/>
      <c r="H83" s="11"/>
      <c r="I83" s="12"/>
      <c r="J83" s="13"/>
      <c r="K83" s="15"/>
      <c r="L83" s="15"/>
      <c r="M83" s="14"/>
      <c r="N83" s="16"/>
      <c r="O83" s="19"/>
      <c r="P83" s="18"/>
      <c r="Q83" s="19"/>
      <c r="R83" s="20"/>
      <c r="S83" s="20"/>
      <c r="T83" s="95"/>
      <c r="U83" s="38" t="e">
        <f t="shared" si="10"/>
        <v>#VALUE!</v>
      </c>
      <c r="V83" s="39" t="str">
        <f t="shared" si="11"/>
        <v xml:space="preserve"> </v>
      </c>
      <c r="W83" s="38"/>
      <c r="X83" s="35" t="str">
        <f t="shared" si="12"/>
        <v>/</v>
      </c>
      <c r="Y83" s="35" t="str">
        <f t="shared" si="20"/>
        <v/>
      </c>
      <c r="Z83" s="35" t="e">
        <f t="shared" si="13"/>
        <v>#VALUE!</v>
      </c>
      <c r="AA83" s="35" t="e">
        <f t="shared" si="14"/>
        <v>#VALUE!</v>
      </c>
      <c r="AB83" s="40" t="e">
        <f t="shared" si="15"/>
        <v>#VALUE!</v>
      </c>
      <c r="AC83" s="35" t="str">
        <f t="shared" si="19"/>
        <v/>
      </c>
      <c r="AD83" s="35" t="s">
        <v>14</v>
      </c>
      <c r="AE83" s="35" t="str">
        <f t="shared" si="21"/>
        <v/>
      </c>
      <c r="AF83" s="35" t="str">
        <f t="shared" si="16"/>
        <v>/</v>
      </c>
    </row>
    <row r="84" spans="1:32" ht="13.9" x14ac:dyDescent="0.35">
      <c r="A84" s="27" t="str">
        <f>IF((ISBLANK(C84))," ",'Údaje poskytovateľa'!$B$7)</f>
        <v xml:space="preserve"> </v>
      </c>
      <c r="B84" s="110"/>
      <c r="C84" s="111"/>
      <c r="D84" s="112"/>
      <c r="E84" s="9"/>
      <c r="F84" s="10"/>
      <c r="G84" s="9"/>
      <c r="H84" s="11"/>
      <c r="I84" s="12"/>
      <c r="J84" s="13"/>
      <c r="K84" s="15"/>
      <c r="L84" s="15"/>
      <c r="M84" s="14"/>
      <c r="N84" s="16"/>
      <c r="O84" s="19"/>
      <c r="P84" s="18"/>
      <c r="Q84" s="19"/>
      <c r="R84" s="20"/>
      <c r="S84" s="20"/>
      <c r="T84" s="95"/>
      <c r="U84" s="38" t="e">
        <f t="shared" si="10"/>
        <v>#VALUE!</v>
      </c>
      <c r="V84" s="39" t="str">
        <f t="shared" si="11"/>
        <v xml:space="preserve"> </v>
      </c>
      <c r="W84" s="38"/>
      <c r="X84" s="35" t="str">
        <f t="shared" si="12"/>
        <v>/</v>
      </c>
      <c r="Y84" s="35" t="str">
        <f t="shared" si="20"/>
        <v/>
      </c>
      <c r="Z84" s="35" t="e">
        <f t="shared" si="13"/>
        <v>#VALUE!</v>
      </c>
      <c r="AA84" s="35" t="e">
        <f t="shared" si="14"/>
        <v>#VALUE!</v>
      </c>
      <c r="AB84" s="40" t="e">
        <f t="shared" si="15"/>
        <v>#VALUE!</v>
      </c>
      <c r="AC84" s="35" t="str">
        <f t="shared" si="19"/>
        <v/>
      </c>
      <c r="AD84" s="35" t="s">
        <v>14</v>
      </c>
      <c r="AE84" s="35" t="str">
        <f t="shared" si="21"/>
        <v/>
      </c>
      <c r="AF84" s="35" t="str">
        <f t="shared" si="16"/>
        <v>/</v>
      </c>
    </row>
    <row r="85" spans="1:32" ht="13.9" x14ac:dyDescent="0.35">
      <c r="A85" s="27" t="str">
        <f>IF((ISBLANK(C85))," ",'Údaje poskytovateľa'!$B$7)</f>
        <v xml:space="preserve"> </v>
      </c>
      <c r="B85" s="110"/>
      <c r="C85" s="111"/>
      <c r="D85" s="112"/>
      <c r="E85" s="9"/>
      <c r="F85" s="10"/>
      <c r="G85" s="9"/>
      <c r="H85" s="11"/>
      <c r="I85" s="12"/>
      <c r="J85" s="13"/>
      <c r="K85" s="15"/>
      <c r="L85" s="15"/>
      <c r="M85" s="14"/>
      <c r="N85" s="16"/>
      <c r="O85" s="19"/>
      <c r="P85" s="18"/>
      <c r="Q85" s="19"/>
      <c r="R85" s="20"/>
      <c r="S85" s="20"/>
      <c r="T85" s="95"/>
      <c r="U85" s="38" t="e">
        <f t="shared" si="10"/>
        <v>#VALUE!</v>
      </c>
      <c r="V85" s="39" t="str">
        <f t="shared" si="11"/>
        <v xml:space="preserve"> </v>
      </c>
      <c r="W85" s="38"/>
      <c r="X85" s="35" t="str">
        <f t="shared" si="12"/>
        <v>/</v>
      </c>
      <c r="Y85" s="35" t="str">
        <f t="shared" si="20"/>
        <v/>
      </c>
      <c r="Z85" s="35" t="e">
        <f t="shared" si="13"/>
        <v>#VALUE!</v>
      </c>
      <c r="AA85" s="35" t="e">
        <f t="shared" si="14"/>
        <v>#VALUE!</v>
      </c>
      <c r="AB85" s="40" t="e">
        <f t="shared" si="15"/>
        <v>#VALUE!</v>
      </c>
      <c r="AC85" s="35" t="str">
        <f t="shared" si="19"/>
        <v/>
      </c>
      <c r="AD85" s="35" t="s">
        <v>14</v>
      </c>
      <c r="AE85" s="35" t="str">
        <f t="shared" si="21"/>
        <v/>
      </c>
      <c r="AF85" s="35" t="str">
        <f t="shared" si="16"/>
        <v>/</v>
      </c>
    </row>
    <row r="86" spans="1:32" ht="13.9" x14ac:dyDescent="0.35">
      <c r="A86" s="27" t="str">
        <f>IF((ISBLANK(C86))," ",'Údaje poskytovateľa'!$B$7)</f>
        <v xml:space="preserve"> </v>
      </c>
      <c r="B86" s="110"/>
      <c r="C86" s="111"/>
      <c r="D86" s="112"/>
      <c r="E86" s="9"/>
      <c r="F86" s="10"/>
      <c r="G86" s="9"/>
      <c r="H86" s="11"/>
      <c r="I86" s="12"/>
      <c r="J86" s="13"/>
      <c r="K86" s="15"/>
      <c r="L86" s="15"/>
      <c r="M86" s="14"/>
      <c r="N86" s="16"/>
      <c r="O86" s="19"/>
      <c r="P86" s="18"/>
      <c r="Q86" s="19"/>
      <c r="R86" s="20"/>
      <c r="S86" s="20"/>
      <c r="T86" s="95"/>
      <c r="U86" s="38" t="e">
        <f t="shared" si="10"/>
        <v>#VALUE!</v>
      </c>
      <c r="V86" s="39" t="str">
        <f t="shared" si="11"/>
        <v xml:space="preserve"> </v>
      </c>
      <c r="W86" s="38"/>
      <c r="X86" s="35" t="str">
        <f t="shared" si="12"/>
        <v>/</v>
      </c>
      <c r="Y86" s="35" t="str">
        <f t="shared" si="20"/>
        <v/>
      </c>
      <c r="Z86" s="35" t="e">
        <f t="shared" si="13"/>
        <v>#VALUE!</v>
      </c>
      <c r="AA86" s="35" t="e">
        <f t="shared" si="14"/>
        <v>#VALUE!</v>
      </c>
      <c r="AB86" s="40" t="e">
        <f t="shared" si="15"/>
        <v>#VALUE!</v>
      </c>
      <c r="AC86" s="35" t="str">
        <f t="shared" si="19"/>
        <v/>
      </c>
      <c r="AD86" s="35" t="s">
        <v>14</v>
      </c>
      <c r="AE86" s="35" t="str">
        <f t="shared" si="21"/>
        <v/>
      </c>
      <c r="AF86" s="35" t="str">
        <f t="shared" si="16"/>
        <v>/</v>
      </c>
    </row>
    <row r="87" spans="1:32" ht="13.9" x14ac:dyDescent="0.35">
      <c r="A87" s="27" t="str">
        <f>IF((ISBLANK(C87))," ",'Údaje poskytovateľa'!$B$7)</f>
        <v xml:space="preserve"> </v>
      </c>
      <c r="B87" s="110"/>
      <c r="C87" s="111"/>
      <c r="D87" s="112"/>
      <c r="E87" s="9"/>
      <c r="F87" s="10"/>
      <c r="G87" s="9"/>
      <c r="H87" s="11"/>
      <c r="I87" s="12"/>
      <c r="J87" s="13"/>
      <c r="K87" s="15"/>
      <c r="L87" s="15"/>
      <c r="M87" s="14"/>
      <c r="N87" s="16"/>
      <c r="O87" s="19"/>
      <c r="P87" s="18"/>
      <c r="Q87" s="19"/>
      <c r="R87" s="20"/>
      <c r="S87" s="20"/>
      <c r="T87" s="95"/>
      <c r="U87" s="38" t="e">
        <f t="shared" si="10"/>
        <v>#VALUE!</v>
      </c>
      <c r="V87" s="39" t="str">
        <f t="shared" si="11"/>
        <v xml:space="preserve"> </v>
      </c>
      <c r="W87" s="38"/>
      <c r="X87" s="35" t="str">
        <f t="shared" si="12"/>
        <v>/</v>
      </c>
      <c r="Y87" s="35" t="str">
        <f t="shared" si="20"/>
        <v/>
      </c>
      <c r="Z87" s="35" t="e">
        <f t="shared" si="13"/>
        <v>#VALUE!</v>
      </c>
      <c r="AA87" s="35" t="e">
        <f t="shared" si="14"/>
        <v>#VALUE!</v>
      </c>
      <c r="AB87" s="40" t="e">
        <f t="shared" si="15"/>
        <v>#VALUE!</v>
      </c>
      <c r="AC87" s="35" t="str">
        <f t="shared" si="19"/>
        <v/>
      </c>
      <c r="AD87" s="35" t="s">
        <v>14</v>
      </c>
      <c r="AE87" s="35" t="str">
        <f t="shared" si="21"/>
        <v/>
      </c>
      <c r="AF87" s="35" t="str">
        <f t="shared" si="16"/>
        <v>/</v>
      </c>
    </row>
    <row r="88" spans="1:32" ht="13.9" x14ac:dyDescent="0.35">
      <c r="A88" s="27" t="str">
        <f>IF((ISBLANK(C88))," ",'Údaje poskytovateľa'!$B$7)</f>
        <v xml:space="preserve"> </v>
      </c>
      <c r="B88" s="110"/>
      <c r="C88" s="111"/>
      <c r="D88" s="112"/>
      <c r="E88" s="9"/>
      <c r="F88" s="10"/>
      <c r="G88" s="9"/>
      <c r="H88" s="11"/>
      <c r="I88" s="12"/>
      <c r="J88" s="13"/>
      <c r="K88" s="15"/>
      <c r="L88" s="15"/>
      <c r="M88" s="14"/>
      <c r="N88" s="16"/>
      <c r="O88" s="19"/>
      <c r="P88" s="18"/>
      <c r="Q88" s="19"/>
      <c r="R88" s="20"/>
      <c r="S88" s="20"/>
      <c r="T88" s="95"/>
      <c r="U88" s="38" t="e">
        <f t="shared" si="10"/>
        <v>#VALUE!</v>
      </c>
      <c r="V88" s="39" t="str">
        <f t="shared" si="11"/>
        <v xml:space="preserve"> </v>
      </c>
      <c r="W88" s="38"/>
      <c r="X88" s="35" t="str">
        <f t="shared" si="12"/>
        <v>/</v>
      </c>
      <c r="Y88" s="35" t="str">
        <f t="shared" si="20"/>
        <v/>
      </c>
      <c r="Z88" s="35" t="e">
        <f t="shared" si="13"/>
        <v>#VALUE!</v>
      </c>
      <c r="AA88" s="35" t="e">
        <f t="shared" si="14"/>
        <v>#VALUE!</v>
      </c>
      <c r="AB88" s="40" t="e">
        <f t="shared" si="15"/>
        <v>#VALUE!</v>
      </c>
      <c r="AC88" s="35" t="str">
        <f t="shared" si="19"/>
        <v/>
      </c>
      <c r="AD88" s="35" t="s">
        <v>14</v>
      </c>
      <c r="AE88" s="35" t="str">
        <f t="shared" si="21"/>
        <v/>
      </c>
      <c r="AF88" s="35" t="str">
        <f t="shared" si="16"/>
        <v>/</v>
      </c>
    </row>
    <row r="89" spans="1:32" ht="13.9" x14ac:dyDescent="0.35">
      <c r="A89" s="27" t="str">
        <f>IF((ISBLANK(C89))," ",'Údaje poskytovateľa'!$B$7)</f>
        <v xml:space="preserve"> </v>
      </c>
      <c r="B89" s="110"/>
      <c r="C89" s="111"/>
      <c r="D89" s="112"/>
      <c r="E89" s="9"/>
      <c r="F89" s="10"/>
      <c r="G89" s="9"/>
      <c r="H89" s="11"/>
      <c r="I89" s="12"/>
      <c r="J89" s="13"/>
      <c r="K89" s="15"/>
      <c r="L89" s="15"/>
      <c r="M89" s="14"/>
      <c r="N89" s="16"/>
      <c r="O89" s="19"/>
      <c r="P89" s="18"/>
      <c r="Q89" s="19"/>
      <c r="R89" s="20"/>
      <c r="S89" s="20"/>
      <c r="T89" s="95"/>
      <c r="U89" s="38" t="e">
        <f t="shared" si="10"/>
        <v>#VALUE!</v>
      </c>
      <c r="V89" s="39" t="str">
        <f t="shared" si="11"/>
        <v xml:space="preserve"> </v>
      </c>
      <c r="W89" s="38"/>
      <c r="X89" s="35" t="str">
        <f t="shared" si="12"/>
        <v>/</v>
      </c>
      <c r="Y89" s="35" t="str">
        <f t="shared" si="20"/>
        <v/>
      </c>
      <c r="Z89" s="35" t="e">
        <f t="shared" si="13"/>
        <v>#VALUE!</v>
      </c>
      <c r="AA89" s="35" t="e">
        <f t="shared" si="14"/>
        <v>#VALUE!</v>
      </c>
      <c r="AB89" s="40" t="e">
        <f t="shared" si="15"/>
        <v>#VALUE!</v>
      </c>
      <c r="AC89" s="35" t="str">
        <f t="shared" si="19"/>
        <v/>
      </c>
      <c r="AD89" s="35" t="s">
        <v>14</v>
      </c>
      <c r="AE89" s="35" t="str">
        <f t="shared" si="21"/>
        <v/>
      </c>
      <c r="AF89" s="35" t="str">
        <f t="shared" si="16"/>
        <v>/</v>
      </c>
    </row>
    <row r="90" spans="1:32" ht="13.9" x14ac:dyDescent="0.35">
      <c r="A90" s="27" t="str">
        <f>IF((ISBLANK(C90))," ",'Údaje poskytovateľa'!$B$7)</f>
        <v xml:space="preserve"> </v>
      </c>
      <c r="B90" s="110"/>
      <c r="C90" s="111"/>
      <c r="D90" s="112"/>
      <c r="E90" s="9"/>
      <c r="F90" s="10"/>
      <c r="G90" s="9"/>
      <c r="H90" s="11"/>
      <c r="I90" s="12"/>
      <c r="J90" s="13"/>
      <c r="K90" s="15"/>
      <c r="L90" s="15"/>
      <c r="M90" s="14"/>
      <c r="N90" s="16"/>
      <c r="O90" s="19"/>
      <c r="P90" s="18"/>
      <c r="Q90" s="19"/>
      <c r="R90" s="20"/>
      <c r="S90" s="20"/>
      <c r="T90" s="95"/>
      <c r="U90" s="38" t="e">
        <f t="shared" si="10"/>
        <v>#VALUE!</v>
      </c>
      <c r="V90" s="39" t="str">
        <f t="shared" si="11"/>
        <v xml:space="preserve"> </v>
      </c>
      <c r="W90" s="38"/>
      <c r="X90" s="35" t="str">
        <f t="shared" si="12"/>
        <v>/</v>
      </c>
      <c r="Y90" s="35" t="str">
        <f t="shared" si="20"/>
        <v/>
      </c>
      <c r="Z90" s="35" t="e">
        <f t="shared" si="13"/>
        <v>#VALUE!</v>
      </c>
      <c r="AA90" s="35" t="e">
        <f t="shared" si="14"/>
        <v>#VALUE!</v>
      </c>
      <c r="AB90" s="40" t="e">
        <f t="shared" si="15"/>
        <v>#VALUE!</v>
      </c>
      <c r="AC90" s="35" t="str">
        <f t="shared" si="19"/>
        <v/>
      </c>
      <c r="AD90" s="35" t="s">
        <v>14</v>
      </c>
      <c r="AE90" s="35" t="str">
        <f t="shared" si="21"/>
        <v/>
      </c>
      <c r="AF90" s="35" t="str">
        <f t="shared" si="16"/>
        <v>/</v>
      </c>
    </row>
    <row r="91" spans="1:32" ht="13.9" x14ac:dyDescent="0.35">
      <c r="A91" s="27" t="str">
        <f>IF((ISBLANK(C91))," ",'Údaje poskytovateľa'!$B$7)</f>
        <v xml:space="preserve"> </v>
      </c>
      <c r="B91" s="110"/>
      <c r="C91" s="111"/>
      <c r="D91" s="112"/>
      <c r="E91" s="9"/>
      <c r="F91" s="10"/>
      <c r="G91" s="9"/>
      <c r="H91" s="11"/>
      <c r="I91" s="12"/>
      <c r="J91" s="13"/>
      <c r="K91" s="15"/>
      <c r="L91" s="15"/>
      <c r="M91" s="14"/>
      <c r="N91" s="16"/>
      <c r="O91" s="19"/>
      <c r="P91" s="18"/>
      <c r="Q91" s="19"/>
      <c r="R91" s="20"/>
      <c r="S91" s="20"/>
      <c r="T91" s="95"/>
      <c r="U91" s="38" t="e">
        <f t="shared" si="10"/>
        <v>#VALUE!</v>
      </c>
      <c r="V91" s="39" t="str">
        <f t="shared" si="11"/>
        <v xml:space="preserve"> </v>
      </c>
      <c r="W91" s="38"/>
      <c r="X91" s="35" t="str">
        <f t="shared" si="12"/>
        <v>/</v>
      </c>
      <c r="Y91" s="35" t="str">
        <f t="shared" si="20"/>
        <v/>
      </c>
      <c r="Z91" s="35" t="e">
        <f t="shared" si="13"/>
        <v>#VALUE!</v>
      </c>
      <c r="AA91" s="35" t="e">
        <f t="shared" si="14"/>
        <v>#VALUE!</v>
      </c>
      <c r="AB91" s="40" t="e">
        <f t="shared" si="15"/>
        <v>#VALUE!</v>
      </c>
      <c r="AC91" s="35" t="str">
        <f t="shared" si="19"/>
        <v/>
      </c>
      <c r="AD91" s="35" t="s">
        <v>14</v>
      </c>
      <c r="AE91" s="35" t="str">
        <f t="shared" si="21"/>
        <v/>
      </c>
      <c r="AF91" s="35" t="str">
        <f t="shared" si="16"/>
        <v>/</v>
      </c>
    </row>
    <row r="92" spans="1:32" ht="13.9" x14ac:dyDescent="0.35">
      <c r="A92" s="27" t="str">
        <f>IF((ISBLANK(C92))," ",'Údaje poskytovateľa'!$B$7)</f>
        <v xml:space="preserve"> </v>
      </c>
      <c r="B92" s="110"/>
      <c r="C92" s="111"/>
      <c r="D92" s="112"/>
      <c r="E92" s="9"/>
      <c r="F92" s="10"/>
      <c r="G92" s="9"/>
      <c r="H92" s="11"/>
      <c r="I92" s="12"/>
      <c r="J92" s="13"/>
      <c r="K92" s="15"/>
      <c r="L92" s="15"/>
      <c r="M92" s="14"/>
      <c r="N92" s="16"/>
      <c r="O92" s="19"/>
      <c r="P92" s="18"/>
      <c r="Q92" s="19"/>
      <c r="R92" s="20"/>
      <c r="S92" s="20"/>
      <c r="T92" s="95"/>
      <c r="U92" s="38" t="e">
        <f t="shared" si="10"/>
        <v>#VALUE!</v>
      </c>
      <c r="V92" s="39" t="str">
        <f t="shared" si="11"/>
        <v xml:space="preserve"> </v>
      </c>
      <c r="W92" s="38"/>
      <c r="X92" s="35" t="str">
        <f t="shared" si="12"/>
        <v>/</v>
      </c>
      <c r="Y92" s="35" t="str">
        <f t="shared" si="20"/>
        <v/>
      </c>
      <c r="Z92" s="35" t="e">
        <f t="shared" si="13"/>
        <v>#VALUE!</v>
      </c>
      <c r="AA92" s="35" t="e">
        <f t="shared" si="14"/>
        <v>#VALUE!</v>
      </c>
      <c r="AB92" s="40" t="e">
        <f t="shared" si="15"/>
        <v>#VALUE!</v>
      </c>
      <c r="AC92" s="35" t="str">
        <f t="shared" si="19"/>
        <v/>
      </c>
      <c r="AD92" s="35" t="s">
        <v>14</v>
      </c>
      <c r="AE92" s="35" t="str">
        <f t="shared" si="21"/>
        <v/>
      </c>
      <c r="AF92" s="35" t="str">
        <f t="shared" si="16"/>
        <v>/</v>
      </c>
    </row>
    <row r="93" spans="1:32" ht="13.9" x14ac:dyDescent="0.35">
      <c r="A93" s="27" t="str">
        <f>IF((ISBLANK(C93))," ",'Údaje poskytovateľa'!$B$7)</f>
        <v xml:space="preserve"> </v>
      </c>
      <c r="B93" s="110"/>
      <c r="C93" s="111"/>
      <c r="D93" s="112"/>
      <c r="E93" s="9"/>
      <c r="F93" s="10"/>
      <c r="G93" s="9"/>
      <c r="H93" s="11"/>
      <c r="I93" s="12"/>
      <c r="J93" s="13"/>
      <c r="K93" s="15"/>
      <c r="L93" s="15"/>
      <c r="M93" s="14"/>
      <c r="N93" s="16"/>
      <c r="O93" s="19"/>
      <c r="P93" s="18"/>
      <c r="Q93" s="19"/>
      <c r="R93" s="20"/>
      <c r="S93" s="20"/>
      <c r="T93" s="95"/>
      <c r="U93" s="38" t="e">
        <f t="shared" si="10"/>
        <v>#VALUE!</v>
      </c>
      <c r="V93" s="39" t="str">
        <f t="shared" si="11"/>
        <v xml:space="preserve"> </v>
      </c>
      <c r="W93" s="38"/>
      <c r="X93" s="35" t="str">
        <f t="shared" si="12"/>
        <v>/</v>
      </c>
      <c r="Y93" s="35" t="str">
        <f t="shared" si="20"/>
        <v/>
      </c>
      <c r="Z93" s="35" t="e">
        <f t="shared" si="13"/>
        <v>#VALUE!</v>
      </c>
      <c r="AA93" s="35" t="e">
        <f t="shared" si="14"/>
        <v>#VALUE!</v>
      </c>
      <c r="AB93" s="40" t="e">
        <f t="shared" si="15"/>
        <v>#VALUE!</v>
      </c>
      <c r="AC93" s="35" t="str">
        <f t="shared" si="19"/>
        <v/>
      </c>
      <c r="AD93" s="35" t="s">
        <v>14</v>
      </c>
      <c r="AE93" s="35" t="str">
        <f t="shared" si="21"/>
        <v/>
      </c>
      <c r="AF93" s="35" t="str">
        <f t="shared" si="16"/>
        <v>/</v>
      </c>
    </row>
    <row r="94" spans="1:32" ht="13.9" x14ac:dyDescent="0.35">
      <c r="A94" s="27" t="str">
        <f>IF((ISBLANK(C94))," ",'Údaje poskytovateľa'!$B$7)</f>
        <v xml:space="preserve"> </v>
      </c>
      <c r="B94" s="110"/>
      <c r="C94" s="111"/>
      <c r="D94" s="112"/>
      <c r="E94" s="9"/>
      <c r="F94" s="10"/>
      <c r="G94" s="9"/>
      <c r="H94" s="11"/>
      <c r="I94" s="12"/>
      <c r="J94" s="13"/>
      <c r="K94" s="15"/>
      <c r="L94" s="15"/>
      <c r="M94" s="14"/>
      <c r="N94" s="16"/>
      <c r="O94" s="19"/>
      <c r="P94" s="18"/>
      <c r="Q94" s="19"/>
      <c r="R94" s="20"/>
      <c r="S94" s="20"/>
      <c r="T94" s="95"/>
      <c r="U94" s="38" t="e">
        <f t="shared" si="10"/>
        <v>#VALUE!</v>
      </c>
      <c r="V94" s="39" t="str">
        <f t="shared" si="11"/>
        <v xml:space="preserve"> </v>
      </c>
      <c r="W94" s="38"/>
      <c r="X94" s="35" t="str">
        <f t="shared" si="12"/>
        <v>/</v>
      </c>
      <c r="Y94" s="35" t="str">
        <f t="shared" si="20"/>
        <v/>
      </c>
      <c r="Z94" s="35" t="e">
        <f t="shared" si="13"/>
        <v>#VALUE!</v>
      </c>
      <c r="AA94" s="35" t="e">
        <f t="shared" si="14"/>
        <v>#VALUE!</v>
      </c>
      <c r="AB94" s="40" t="e">
        <f t="shared" si="15"/>
        <v>#VALUE!</v>
      </c>
      <c r="AC94" s="35" t="str">
        <f t="shared" si="19"/>
        <v/>
      </c>
      <c r="AD94" s="35" t="s">
        <v>14</v>
      </c>
      <c r="AE94" s="35" t="str">
        <f t="shared" si="21"/>
        <v/>
      </c>
      <c r="AF94" s="35" t="str">
        <f t="shared" si="16"/>
        <v>/</v>
      </c>
    </row>
    <row r="95" spans="1:32" ht="13.9" x14ac:dyDescent="0.35">
      <c r="A95" s="27" t="str">
        <f>IF((ISBLANK(C95))," ",'Údaje poskytovateľa'!$B$7)</f>
        <v xml:space="preserve"> </v>
      </c>
      <c r="B95" s="110"/>
      <c r="C95" s="111"/>
      <c r="D95" s="112"/>
      <c r="E95" s="9"/>
      <c r="F95" s="10"/>
      <c r="G95" s="9"/>
      <c r="H95" s="11"/>
      <c r="I95" s="12"/>
      <c r="J95" s="13"/>
      <c r="K95" s="15"/>
      <c r="L95" s="15"/>
      <c r="M95" s="14"/>
      <c r="N95" s="16"/>
      <c r="O95" s="19"/>
      <c r="P95" s="18"/>
      <c r="Q95" s="19"/>
      <c r="R95" s="20"/>
      <c r="S95" s="20"/>
      <c r="T95" s="95"/>
      <c r="U95" s="38" t="e">
        <f t="shared" si="10"/>
        <v>#VALUE!</v>
      </c>
      <c r="V95" s="39" t="str">
        <f t="shared" si="11"/>
        <v xml:space="preserve"> </v>
      </c>
      <c r="W95" s="38"/>
      <c r="X95" s="35" t="str">
        <f t="shared" si="12"/>
        <v>/</v>
      </c>
      <c r="Y95" s="35" t="str">
        <f t="shared" si="20"/>
        <v/>
      </c>
      <c r="Z95" s="35" t="e">
        <f t="shared" si="13"/>
        <v>#VALUE!</v>
      </c>
      <c r="AA95" s="35" t="e">
        <f t="shared" si="14"/>
        <v>#VALUE!</v>
      </c>
      <c r="AB95" s="40" t="e">
        <f t="shared" si="15"/>
        <v>#VALUE!</v>
      </c>
      <c r="AC95" s="35" t="str">
        <f t="shared" si="19"/>
        <v/>
      </c>
      <c r="AD95" s="35" t="s">
        <v>14</v>
      </c>
      <c r="AE95" s="35" t="str">
        <f t="shared" si="21"/>
        <v/>
      </c>
      <c r="AF95" s="35" t="str">
        <f t="shared" si="16"/>
        <v>/</v>
      </c>
    </row>
    <row r="96" spans="1:32" ht="13.9" x14ac:dyDescent="0.35">
      <c r="A96" s="27" t="str">
        <f>IF((ISBLANK(C96))," ",'Údaje poskytovateľa'!$B$7)</f>
        <v xml:space="preserve"> </v>
      </c>
      <c r="B96" s="110"/>
      <c r="C96" s="111"/>
      <c r="D96" s="112"/>
      <c r="E96" s="9"/>
      <c r="F96" s="10"/>
      <c r="G96" s="9"/>
      <c r="H96" s="11"/>
      <c r="I96" s="12"/>
      <c r="J96" s="13"/>
      <c r="K96" s="15"/>
      <c r="L96" s="15"/>
      <c r="M96" s="14"/>
      <c r="N96" s="16"/>
      <c r="O96" s="19"/>
      <c r="P96" s="18"/>
      <c r="Q96" s="19"/>
      <c r="R96" s="20"/>
      <c r="S96" s="20"/>
      <c r="T96" s="95"/>
      <c r="U96" s="38" t="e">
        <f t="shared" si="10"/>
        <v>#VALUE!</v>
      </c>
      <c r="V96" s="39" t="str">
        <f t="shared" si="11"/>
        <v xml:space="preserve"> </v>
      </c>
      <c r="W96" s="38"/>
      <c r="X96" s="35" t="str">
        <f t="shared" si="12"/>
        <v>/</v>
      </c>
      <c r="Y96" s="35" t="str">
        <f t="shared" si="20"/>
        <v/>
      </c>
      <c r="Z96" s="35" t="e">
        <f t="shared" si="13"/>
        <v>#VALUE!</v>
      </c>
      <c r="AA96" s="35" t="e">
        <f t="shared" si="14"/>
        <v>#VALUE!</v>
      </c>
      <c r="AB96" s="40" t="e">
        <f t="shared" si="15"/>
        <v>#VALUE!</v>
      </c>
      <c r="AC96" s="35" t="str">
        <f t="shared" si="19"/>
        <v/>
      </c>
      <c r="AD96" s="35" t="s">
        <v>14</v>
      </c>
      <c r="AE96" s="35" t="str">
        <f t="shared" si="21"/>
        <v/>
      </c>
      <c r="AF96" s="35" t="str">
        <f t="shared" si="16"/>
        <v>/</v>
      </c>
    </row>
    <row r="97" spans="1:32" ht="13.9" x14ac:dyDescent="0.35">
      <c r="A97" s="27" t="str">
        <f>IF((ISBLANK(C97))," ",'Údaje poskytovateľa'!$B$7)</f>
        <v xml:space="preserve"> </v>
      </c>
      <c r="B97" s="110"/>
      <c r="C97" s="111"/>
      <c r="D97" s="112"/>
      <c r="E97" s="9"/>
      <c r="F97" s="10"/>
      <c r="G97" s="9"/>
      <c r="H97" s="11"/>
      <c r="I97" s="12"/>
      <c r="J97" s="13"/>
      <c r="K97" s="15"/>
      <c r="L97" s="15"/>
      <c r="M97" s="14"/>
      <c r="N97" s="16"/>
      <c r="O97" s="19"/>
      <c r="P97" s="18"/>
      <c r="Q97" s="19"/>
      <c r="R97" s="20"/>
      <c r="S97" s="20"/>
      <c r="T97" s="95"/>
      <c r="U97" s="38" t="e">
        <f t="shared" ref="U97:U138" si="22">AB97</f>
        <v>#VALUE!</v>
      </c>
      <c r="V97" s="39" t="str">
        <f t="shared" ref="V97:V138" si="23">CONCATENATE(C97," ",D97)</f>
        <v xml:space="preserve"> </v>
      </c>
      <c r="W97" s="38"/>
      <c r="X97" s="35" t="str">
        <f t="shared" ref="X97:X138" si="24">AF97</f>
        <v>/</v>
      </c>
      <c r="Y97" s="35" t="str">
        <f t="shared" si="20"/>
        <v/>
      </c>
      <c r="Z97" s="35" t="e">
        <f t="shared" ref="Z97:Z138" si="25">IF(MID(X97,3,2)*1&gt;50,MID(X97,3,2)-50,MID(X97,3,2)*1)</f>
        <v>#VALUE!</v>
      </c>
      <c r="AA97" s="35" t="e">
        <f t="shared" ref="AA97:AA138" si="26">IF(LEN(X97)=10,LEFT(X97,2)+1900,LEFT(X97,2)+IF(LEFT(X97,2)&gt;"53",1900,2000))</f>
        <v>#VALUE!</v>
      </c>
      <c r="AB97" s="40" t="e">
        <f t="shared" ref="AB97:AB138" si="27">Y97&amp;"."&amp;Z97&amp;"."&amp;AA97</f>
        <v>#VALUE!</v>
      </c>
      <c r="AC97" s="35" t="str">
        <f t="shared" si="19"/>
        <v/>
      </c>
      <c r="AD97" s="35" t="s">
        <v>14</v>
      </c>
      <c r="AE97" s="35" t="str">
        <f t="shared" si="21"/>
        <v/>
      </c>
      <c r="AF97" s="35" t="str">
        <f t="shared" ref="AF97:AF139" si="28">AC97&amp;"/"&amp;AE97</f>
        <v>/</v>
      </c>
    </row>
    <row r="98" spans="1:32" ht="13.9" x14ac:dyDescent="0.35">
      <c r="A98" s="27" t="str">
        <f>IF((ISBLANK(C98))," ",'Údaje poskytovateľa'!$B$7)</f>
        <v xml:space="preserve"> </v>
      </c>
      <c r="B98" s="110"/>
      <c r="C98" s="111"/>
      <c r="D98" s="112"/>
      <c r="E98" s="9"/>
      <c r="F98" s="10"/>
      <c r="G98" s="9"/>
      <c r="H98" s="11"/>
      <c r="I98" s="12"/>
      <c r="J98" s="13"/>
      <c r="K98" s="15"/>
      <c r="L98" s="15"/>
      <c r="M98" s="14"/>
      <c r="N98" s="16"/>
      <c r="O98" s="19"/>
      <c r="P98" s="18"/>
      <c r="Q98" s="19"/>
      <c r="R98" s="20"/>
      <c r="S98" s="20"/>
      <c r="T98" s="95"/>
      <c r="U98" s="38" t="e">
        <f t="shared" si="22"/>
        <v>#VALUE!</v>
      </c>
      <c r="V98" s="39" t="str">
        <f t="shared" si="23"/>
        <v xml:space="preserve"> </v>
      </c>
      <c r="W98" s="38"/>
      <c r="X98" s="35" t="str">
        <f t="shared" si="24"/>
        <v>/</v>
      </c>
      <c r="Y98" s="35" t="str">
        <f t="shared" si="20"/>
        <v/>
      </c>
      <c r="Z98" s="35" t="e">
        <f t="shared" si="25"/>
        <v>#VALUE!</v>
      </c>
      <c r="AA98" s="35" t="e">
        <f t="shared" si="26"/>
        <v>#VALUE!</v>
      </c>
      <c r="AB98" s="40" t="e">
        <f t="shared" si="27"/>
        <v>#VALUE!</v>
      </c>
      <c r="AC98" s="35" t="str">
        <f t="shared" si="19"/>
        <v/>
      </c>
      <c r="AD98" s="35" t="s">
        <v>14</v>
      </c>
      <c r="AE98" s="35" t="str">
        <f t="shared" si="21"/>
        <v/>
      </c>
      <c r="AF98" s="35" t="str">
        <f t="shared" si="28"/>
        <v>/</v>
      </c>
    </row>
    <row r="99" spans="1:32" ht="13.9" x14ac:dyDescent="0.35">
      <c r="A99" s="27" t="str">
        <f>IF((ISBLANK(C99))," ",'Údaje poskytovateľa'!$B$7)</f>
        <v xml:space="preserve"> </v>
      </c>
      <c r="B99" s="110"/>
      <c r="C99" s="111"/>
      <c r="D99" s="112"/>
      <c r="E99" s="9"/>
      <c r="F99" s="10"/>
      <c r="G99" s="9"/>
      <c r="H99" s="11"/>
      <c r="I99" s="12"/>
      <c r="J99" s="13"/>
      <c r="K99" s="15"/>
      <c r="L99" s="15"/>
      <c r="M99" s="14"/>
      <c r="N99" s="16"/>
      <c r="O99" s="19"/>
      <c r="P99" s="18"/>
      <c r="Q99" s="19"/>
      <c r="R99" s="20"/>
      <c r="S99" s="20"/>
      <c r="T99" s="95"/>
      <c r="U99" s="38" t="e">
        <f t="shared" si="22"/>
        <v>#VALUE!</v>
      </c>
      <c r="V99" s="39" t="str">
        <f t="shared" si="23"/>
        <v xml:space="preserve"> </v>
      </c>
      <c r="W99" s="38"/>
      <c r="X99" s="35" t="str">
        <f t="shared" si="24"/>
        <v>/</v>
      </c>
      <c r="Y99" s="35" t="str">
        <f t="shared" si="20"/>
        <v/>
      </c>
      <c r="Z99" s="35" t="e">
        <f t="shared" si="25"/>
        <v>#VALUE!</v>
      </c>
      <c r="AA99" s="35" t="e">
        <f t="shared" si="26"/>
        <v>#VALUE!</v>
      </c>
      <c r="AB99" s="40" t="e">
        <f t="shared" si="27"/>
        <v>#VALUE!</v>
      </c>
      <c r="AC99" s="35" t="str">
        <f t="shared" si="19"/>
        <v/>
      </c>
      <c r="AD99" s="35" t="s">
        <v>14</v>
      </c>
      <c r="AE99" s="35" t="str">
        <f t="shared" si="21"/>
        <v/>
      </c>
      <c r="AF99" s="35" t="str">
        <f t="shared" si="28"/>
        <v>/</v>
      </c>
    </row>
    <row r="100" spans="1:32" ht="13.9" x14ac:dyDescent="0.35">
      <c r="A100" s="27" t="str">
        <f>IF((ISBLANK(C100))," ",'Údaje poskytovateľa'!$B$7)</f>
        <v xml:space="preserve"> </v>
      </c>
      <c r="B100" s="110"/>
      <c r="C100" s="111"/>
      <c r="D100" s="112"/>
      <c r="E100" s="9"/>
      <c r="F100" s="10"/>
      <c r="G100" s="9"/>
      <c r="H100" s="11"/>
      <c r="I100" s="12"/>
      <c r="J100" s="13"/>
      <c r="K100" s="15"/>
      <c r="L100" s="15"/>
      <c r="M100" s="14"/>
      <c r="N100" s="16"/>
      <c r="O100" s="19"/>
      <c r="P100" s="18"/>
      <c r="Q100" s="19"/>
      <c r="R100" s="20"/>
      <c r="S100" s="20"/>
      <c r="T100" s="95"/>
      <c r="U100" s="38" t="e">
        <f t="shared" si="22"/>
        <v>#VALUE!</v>
      </c>
      <c r="V100" s="39" t="str">
        <f t="shared" si="23"/>
        <v xml:space="preserve"> </v>
      </c>
      <c r="W100" s="38"/>
      <c r="X100" s="35" t="str">
        <f t="shared" si="24"/>
        <v>/</v>
      </c>
      <c r="Y100" s="35" t="str">
        <f t="shared" si="20"/>
        <v/>
      </c>
      <c r="Z100" s="35" t="e">
        <f t="shared" si="25"/>
        <v>#VALUE!</v>
      </c>
      <c r="AA100" s="35" t="e">
        <f t="shared" si="26"/>
        <v>#VALUE!</v>
      </c>
      <c r="AB100" s="40" t="e">
        <f t="shared" si="27"/>
        <v>#VALUE!</v>
      </c>
      <c r="AC100" s="35" t="str">
        <f t="shared" si="19"/>
        <v/>
      </c>
      <c r="AD100" s="35" t="s">
        <v>14</v>
      </c>
      <c r="AE100" s="35" t="str">
        <f t="shared" si="21"/>
        <v/>
      </c>
      <c r="AF100" s="35" t="str">
        <f t="shared" si="28"/>
        <v>/</v>
      </c>
    </row>
    <row r="101" spans="1:32" ht="13.9" x14ac:dyDescent="0.35">
      <c r="A101" s="27" t="str">
        <f>IF((ISBLANK(C101))," ",'Údaje poskytovateľa'!$B$7)</f>
        <v xml:space="preserve"> </v>
      </c>
      <c r="B101" s="110"/>
      <c r="C101" s="111"/>
      <c r="D101" s="112"/>
      <c r="E101" s="9"/>
      <c r="F101" s="10"/>
      <c r="G101" s="9"/>
      <c r="H101" s="11"/>
      <c r="I101" s="12"/>
      <c r="J101" s="13"/>
      <c r="K101" s="15"/>
      <c r="L101" s="15"/>
      <c r="M101" s="14"/>
      <c r="N101" s="16"/>
      <c r="O101" s="19"/>
      <c r="P101" s="18"/>
      <c r="Q101" s="19"/>
      <c r="R101" s="20"/>
      <c r="S101" s="20"/>
      <c r="T101" s="95"/>
      <c r="U101" s="38" t="e">
        <f t="shared" si="22"/>
        <v>#VALUE!</v>
      </c>
      <c r="V101" s="39" t="str">
        <f t="shared" si="23"/>
        <v xml:space="preserve"> </v>
      </c>
      <c r="W101" s="38"/>
      <c r="X101" s="35" t="str">
        <f t="shared" si="24"/>
        <v>/</v>
      </c>
      <c r="Y101" s="35" t="str">
        <f t="shared" si="20"/>
        <v/>
      </c>
      <c r="Z101" s="35" t="e">
        <f t="shared" si="25"/>
        <v>#VALUE!</v>
      </c>
      <c r="AA101" s="35" t="e">
        <f t="shared" si="26"/>
        <v>#VALUE!</v>
      </c>
      <c r="AB101" s="40" t="e">
        <f t="shared" si="27"/>
        <v>#VALUE!</v>
      </c>
      <c r="AC101" s="35" t="str">
        <f t="shared" si="19"/>
        <v/>
      </c>
      <c r="AD101" s="35" t="s">
        <v>14</v>
      </c>
      <c r="AE101" s="35" t="str">
        <f t="shared" si="21"/>
        <v/>
      </c>
      <c r="AF101" s="35" t="str">
        <f t="shared" si="28"/>
        <v>/</v>
      </c>
    </row>
    <row r="102" spans="1:32" ht="13.9" x14ac:dyDescent="0.35">
      <c r="A102" s="27" t="str">
        <f>IF((ISBLANK(C102))," ",'Údaje poskytovateľa'!$B$7)</f>
        <v xml:space="preserve"> </v>
      </c>
      <c r="B102" s="110"/>
      <c r="C102" s="111"/>
      <c r="D102" s="112"/>
      <c r="E102" s="9"/>
      <c r="F102" s="10"/>
      <c r="G102" s="9"/>
      <c r="H102" s="11"/>
      <c r="I102" s="12"/>
      <c r="J102" s="13"/>
      <c r="K102" s="15"/>
      <c r="L102" s="15"/>
      <c r="M102" s="14"/>
      <c r="N102" s="16"/>
      <c r="O102" s="19"/>
      <c r="P102" s="18"/>
      <c r="Q102" s="19"/>
      <c r="R102" s="20"/>
      <c r="S102" s="20"/>
      <c r="T102" s="95"/>
      <c r="U102" s="38" t="e">
        <f t="shared" si="22"/>
        <v>#VALUE!</v>
      </c>
      <c r="V102" s="39" t="str">
        <f t="shared" si="23"/>
        <v xml:space="preserve"> </v>
      </c>
      <c r="W102" s="38"/>
      <c r="X102" s="35" t="str">
        <f t="shared" si="24"/>
        <v>/</v>
      </c>
      <c r="Y102" s="35" t="str">
        <f t="shared" si="20"/>
        <v/>
      </c>
      <c r="Z102" s="35" t="e">
        <f t="shared" si="25"/>
        <v>#VALUE!</v>
      </c>
      <c r="AA102" s="35" t="e">
        <f t="shared" si="26"/>
        <v>#VALUE!</v>
      </c>
      <c r="AB102" s="40" t="e">
        <f t="shared" si="27"/>
        <v>#VALUE!</v>
      </c>
      <c r="AC102" s="35" t="str">
        <f t="shared" si="19"/>
        <v/>
      </c>
      <c r="AD102" s="35" t="s">
        <v>14</v>
      </c>
      <c r="AE102" s="35" t="str">
        <f t="shared" si="21"/>
        <v/>
      </c>
      <c r="AF102" s="35" t="str">
        <f t="shared" si="28"/>
        <v>/</v>
      </c>
    </row>
    <row r="103" spans="1:32" ht="13.9" x14ac:dyDescent="0.35">
      <c r="A103" s="27" t="str">
        <f>IF((ISBLANK(C103))," ",'Údaje poskytovateľa'!$B$7)</f>
        <v xml:space="preserve"> </v>
      </c>
      <c r="B103" s="110"/>
      <c r="C103" s="111"/>
      <c r="D103" s="112"/>
      <c r="E103" s="9"/>
      <c r="F103" s="10"/>
      <c r="G103" s="9"/>
      <c r="H103" s="11"/>
      <c r="I103" s="12"/>
      <c r="J103" s="13"/>
      <c r="K103" s="15"/>
      <c r="L103" s="15"/>
      <c r="M103" s="14"/>
      <c r="N103" s="16"/>
      <c r="O103" s="19"/>
      <c r="P103" s="18"/>
      <c r="Q103" s="19"/>
      <c r="R103" s="20"/>
      <c r="S103" s="20"/>
      <c r="T103" s="95"/>
      <c r="U103" s="38" t="e">
        <f t="shared" si="22"/>
        <v>#VALUE!</v>
      </c>
      <c r="V103" s="39" t="str">
        <f t="shared" si="23"/>
        <v xml:space="preserve"> </v>
      </c>
      <c r="W103" s="38"/>
      <c r="X103" s="35" t="str">
        <f t="shared" si="24"/>
        <v>/</v>
      </c>
      <c r="Y103" s="35" t="str">
        <f t="shared" si="20"/>
        <v/>
      </c>
      <c r="Z103" s="35" t="e">
        <f t="shared" si="25"/>
        <v>#VALUE!</v>
      </c>
      <c r="AA103" s="35" t="e">
        <f t="shared" si="26"/>
        <v>#VALUE!</v>
      </c>
      <c r="AB103" s="40" t="e">
        <f t="shared" si="27"/>
        <v>#VALUE!</v>
      </c>
      <c r="AC103" s="35" t="str">
        <f t="shared" si="19"/>
        <v/>
      </c>
      <c r="AD103" s="35" t="s">
        <v>14</v>
      </c>
      <c r="AE103" s="35" t="str">
        <f t="shared" si="21"/>
        <v/>
      </c>
      <c r="AF103" s="35" t="str">
        <f t="shared" si="28"/>
        <v>/</v>
      </c>
    </row>
    <row r="104" spans="1:32" ht="13.9" x14ac:dyDescent="0.35">
      <c r="A104" s="27" t="str">
        <f>IF((ISBLANK(C104))," ",'Údaje poskytovateľa'!$B$7)</f>
        <v xml:space="preserve"> </v>
      </c>
      <c r="B104" s="110"/>
      <c r="C104" s="111"/>
      <c r="D104" s="112"/>
      <c r="E104" s="9"/>
      <c r="F104" s="10"/>
      <c r="G104" s="9"/>
      <c r="H104" s="11"/>
      <c r="I104" s="12"/>
      <c r="J104" s="13"/>
      <c r="K104" s="15"/>
      <c r="L104" s="15"/>
      <c r="M104" s="14"/>
      <c r="N104" s="16"/>
      <c r="O104" s="19"/>
      <c r="P104" s="18"/>
      <c r="Q104" s="19"/>
      <c r="R104" s="20"/>
      <c r="S104" s="20"/>
      <c r="T104" s="95"/>
      <c r="U104" s="38" t="e">
        <f t="shared" si="22"/>
        <v>#VALUE!</v>
      </c>
      <c r="V104" s="39" t="str">
        <f t="shared" si="23"/>
        <v xml:space="preserve"> </v>
      </c>
      <c r="W104" s="38"/>
      <c r="X104" s="35" t="str">
        <f t="shared" si="24"/>
        <v>/</v>
      </c>
      <c r="Y104" s="35" t="str">
        <f t="shared" si="20"/>
        <v/>
      </c>
      <c r="Z104" s="35" t="e">
        <f t="shared" si="25"/>
        <v>#VALUE!</v>
      </c>
      <c r="AA104" s="35" t="e">
        <f t="shared" si="26"/>
        <v>#VALUE!</v>
      </c>
      <c r="AB104" s="40" t="e">
        <f t="shared" si="27"/>
        <v>#VALUE!</v>
      </c>
      <c r="AC104" s="35" t="str">
        <f t="shared" si="19"/>
        <v/>
      </c>
      <c r="AD104" s="35" t="s">
        <v>14</v>
      </c>
      <c r="AE104" s="35" t="str">
        <f t="shared" si="21"/>
        <v/>
      </c>
      <c r="AF104" s="35" t="str">
        <f t="shared" si="28"/>
        <v>/</v>
      </c>
    </row>
    <row r="105" spans="1:32" ht="13.9" x14ac:dyDescent="0.35">
      <c r="A105" s="27" t="str">
        <f>IF((ISBLANK(C105))," ",'Údaje poskytovateľa'!$B$7)</f>
        <v xml:space="preserve"> </v>
      </c>
      <c r="B105" s="110"/>
      <c r="C105" s="111"/>
      <c r="D105" s="112"/>
      <c r="E105" s="9"/>
      <c r="F105" s="10"/>
      <c r="G105" s="9"/>
      <c r="H105" s="11"/>
      <c r="I105" s="12"/>
      <c r="J105" s="13"/>
      <c r="K105" s="15"/>
      <c r="L105" s="15"/>
      <c r="M105" s="14"/>
      <c r="N105" s="16"/>
      <c r="O105" s="19"/>
      <c r="P105" s="18"/>
      <c r="Q105" s="19"/>
      <c r="R105" s="20"/>
      <c r="S105" s="20"/>
      <c r="T105" s="95"/>
      <c r="U105" s="38" t="e">
        <f t="shared" ref="U105:U122" si="29">AB105</f>
        <v>#VALUE!</v>
      </c>
      <c r="V105" s="39" t="str">
        <f t="shared" ref="V105:V122" si="30">CONCATENATE(C105," ",D105)</f>
        <v xml:space="preserve"> </v>
      </c>
      <c r="W105" s="38"/>
      <c r="X105" s="35" t="str">
        <f t="shared" ref="X105:X122" si="31">AF105</f>
        <v>/</v>
      </c>
      <c r="Y105" s="35" t="str">
        <f t="shared" si="20"/>
        <v/>
      </c>
      <c r="Z105" s="35" t="e">
        <f t="shared" ref="Z105:Z122" si="32">IF(MID(X105,3,2)*1&gt;50,MID(X105,3,2)-50,MID(X105,3,2)*1)</f>
        <v>#VALUE!</v>
      </c>
      <c r="AA105" s="35" t="e">
        <f t="shared" ref="AA105:AA122" si="33">IF(LEN(X105)=10,LEFT(X105,2)+1900,LEFT(X105,2)+IF(LEFT(X105,2)&gt;"53",1900,2000))</f>
        <v>#VALUE!</v>
      </c>
      <c r="AB105" s="40" t="e">
        <f t="shared" ref="AB105:AB122" si="34">Y105&amp;"."&amp;Z105&amp;"."&amp;AA105</f>
        <v>#VALUE!</v>
      </c>
      <c r="AC105" s="35" t="str">
        <f t="shared" ref="AC105:AC122" si="35">LEFT(F105,6)</f>
        <v/>
      </c>
      <c r="AD105" s="35" t="s">
        <v>14</v>
      </c>
      <c r="AE105" s="35" t="str">
        <f t="shared" ref="AE105:AE122" si="36">RIGHT(F105,3)</f>
        <v/>
      </c>
      <c r="AF105" s="35" t="str">
        <f t="shared" ref="AF105:AF122" si="37">AC105&amp;"/"&amp;AE105</f>
        <v>/</v>
      </c>
    </row>
    <row r="106" spans="1:32" ht="13.9" x14ac:dyDescent="0.35">
      <c r="A106" s="27" t="str">
        <f>IF((ISBLANK(C106))," ",'Údaje poskytovateľa'!$B$7)</f>
        <v xml:space="preserve"> </v>
      </c>
      <c r="B106" s="110"/>
      <c r="C106" s="111"/>
      <c r="D106" s="112"/>
      <c r="E106" s="9"/>
      <c r="F106" s="10"/>
      <c r="G106" s="9"/>
      <c r="H106" s="11"/>
      <c r="I106" s="12"/>
      <c r="J106" s="13"/>
      <c r="K106" s="15"/>
      <c r="L106" s="15"/>
      <c r="M106" s="14"/>
      <c r="N106" s="16"/>
      <c r="O106" s="19"/>
      <c r="P106" s="18"/>
      <c r="Q106" s="19"/>
      <c r="R106" s="20"/>
      <c r="S106" s="20"/>
      <c r="T106" s="95"/>
      <c r="U106" s="38" t="e">
        <f t="shared" si="29"/>
        <v>#VALUE!</v>
      </c>
      <c r="V106" s="39" t="str">
        <f t="shared" si="30"/>
        <v xml:space="preserve"> </v>
      </c>
      <c r="W106" s="38"/>
      <c r="X106" s="35" t="str">
        <f t="shared" si="31"/>
        <v>/</v>
      </c>
      <c r="Y106" s="35" t="str">
        <f t="shared" si="20"/>
        <v/>
      </c>
      <c r="Z106" s="35" t="e">
        <f t="shared" si="32"/>
        <v>#VALUE!</v>
      </c>
      <c r="AA106" s="35" t="e">
        <f t="shared" si="33"/>
        <v>#VALUE!</v>
      </c>
      <c r="AB106" s="40" t="e">
        <f t="shared" si="34"/>
        <v>#VALUE!</v>
      </c>
      <c r="AC106" s="35" t="str">
        <f t="shared" si="35"/>
        <v/>
      </c>
      <c r="AD106" s="35" t="s">
        <v>14</v>
      </c>
      <c r="AE106" s="35" t="str">
        <f t="shared" si="36"/>
        <v/>
      </c>
      <c r="AF106" s="35" t="str">
        <f t="shared" si="37"/>
        <v>/</v>
      </c>
    </row>
    <row r="107" spans="1:32" ht="13.9" x14ac:dyDescent="0.35">
      <c r="A107" s="27" t="str">
        <f>IF((ISBLANK(C107))," ",'Údaje poskytovateľa'!$B$7)</f>
        <v xml:space="preserve"> </v>
      </c>
      <c r="B107" s="110"/>
      <c r="C107" s="111"/>
      <c r="D107" s="112"/>
      <c r="E107" s="9"/>
      <c r="F107" s="10"/>
      <c r="G107" s="9"/>
      <c r="H107" s="11"/>
      <c r="I107" s="12"/>
      <c r="J107" s="13"/>
      <c r="K107" s="15"/>
      <c r="L107" s="15"/>
      <c r="M107" s="14"/>
      <c r="N107" s="16"/>
      <c r="O107" s="19"/>
      <c r="P107" s="18"/>
      <c r="Q107" s="19"/>
      <c r="R107" s="20"/>
      <c r="S107" s="20"/>
      <c r="T107" s="95"/>
      <c r="U107" s="38" t="e">
        <f t="shared" si="29"/>
        <v>#VALUE!</v>
      </c>
      <c r="V107" s="39" t="str">
        <f t="shared" si="30"/>
        <v xml:space="preserve"> </v>
      </c>
      <c r="W107" s="38"/>
      <c r="X107" s="35" t="str">
        <f t="shared" si="31"/>
        <v>/</v>
      </c>
      <c r="Y107" s="35" t="str">
        <f t="shared" si="20"/>
        <v/>
      </c>
      <c r="Z107" s="35" t="e">
        <f t="shared" si="32"/>
        <v>#VALUE!</v>
      </c>
      <c r="AA107" s="35" t="e">
        <f t="shared" si="33"/>
        <v>#VALUE!</v>
      </c>
      <c r="AB107" s="40" t="e">
        <f t="shared" si="34"/>
        <v>#VALUE!</v>
      </c>
      <c r="AC107" s="35" t="str">
        <f t="shared" si="35"/>
        <v/>
      </c>
      <c r="AD107" s="35" t="s">
        <v>14</v>
      </c>
      <c r="AE107" s="35" t="str">
        <f t="shared" si="36"/>
        <v/>
      </c>
      <c r="AF107" s="35" t="str">
        <f t="shared" si="37"/>
        <v>/</v>
      </c>
    </row>
    <row r="108" spans="1:32" ht="13.9" x14ac:dyDescent="0.35">
      <c r="A108" s="27" t="str">
        <f>IF((ISBLANK(C108))," ",'Údaje poskytovateľa'!$B$7)</f>
        <v xml:space="preserve"> </v>
      </c>
      <c r="B108" s="110"/>
      <c r="C108" s="111"/>
      <c r="D108" s="112"/>
      <c r="E108" s="9"/>
      <c r="F108" s="10"/>
      <c r="G108" s="9"/>
      <c r="H108" s="11"/>
      <c r="I108" s="12"/>
      <c r="J108" s="13"/>
      <c r="K108" s="15"/>
      <c r="L108" s="15"/>
      <c r="M108" s="14"/>
      <c r="N108" s="16"/>
      <c r="O108" s="19"/>
      <c r="P108" s="18"/>
      <c r="Q108" s="19"/>
      <c r="R108" s="20"/>
      <c r="S108" s="20"/>
      <c r="T108" s="95"/>
      <c r="U108" s="38" t="e">
        <f t="shared" si="29"/>
        <v>#VALUE!</v>
      </c>
      <c r="V108" s="39" t="str">
        <f t="shared" si="30"/>
        <v xml:space="preserve"> </v>
      </c>
      <c r="W108" s="38"/>
      <c r="X108" s="35" t="str">
        <f t="shared" si="31"/>
        <v>/</v>
      </c>
      <c r="Y108" s="35" t="str">
        <f t="shared" si="20"/>
        <v/>
      </c>
      <c r="Z108" s="35" t="e">
        <f t="shared" si="32"/>
        <v>#VALUE!</v>
      </c>
      <c r="AA108" s="35" t="e">
        <f t="shared" si="33"/>
        <v>#VALUE!</v>
      </c>
      <c r="AB108" s="40" t="e">
        <f t="shared" si="34"/>
        <v>#VALUE!</v>
      </c>
      <c r="AC108" s="35" t="str">
        <f t="shared" si="35"/>
        <v/>
      </c>
      <c r="AD108" s="35" t="s">
        <v>14</v>
      </c>
      <c r="AE108" s="35" t="str">
        <f t="shared" si="36"/>
        <v/>
      </c>
      <c r="AF108" s="35" t="str">
        <f t="shared" si="37"/>
        <v>/</v>
      </c>
    </row>
    <row r="109" spans="1:32" ht="13.9" x14ac:dyDescent="0.35">
      <c r="A109" s="27" t="str">
        <f>IF((ISBLANK(C109))," ",'Údaje poskytovateľa'!$B$7)</f>
        <v xml:space="preserve"> </v>
      </c>
      <c r="B109" s="110"/>
      <c r="C109" s="111"/>
      <c r="D109" s="112"/>
      <c r="E109" s="9"/>
      <c r="F109" s="10"/>
      <c r="G109" s="9"/>
      <c r="H109" s="11"/>
      <c r="I109" s="12"/>
      <c r="J109" s="13"/>
      <c r="K109" s="15"/>
      <c r="L109" s="15"/>
      <c r="M109" s="14"/>
      <c r="N109" s="16"/>
      <c r="O109" s="19"/>
      <c r="P109" s="18"/>
      <c r="Q109" s="19"/>
      <c r="R109" s="20"/>
      <c r="S109" s="20"/>
      <c r="T109" s="95"/>
      <c r="U109" s="38" t="e">
        <f t="shared" si="29"/>
        <v>#VALUE!</v>
      </c>
      <c r="V109" s="39" t="str">
        <f t="shared" si="30"/>
        <v xml:space="preserve"> </v>
      </c>
      <c r="W109" s="38"/>
      <c r="X109" s="35" t="str">
        <f t="shared" si="31"/>
        <v>/</v>
      </c>
      <c r="Y109" s="35" t="str">
        <f t="shared" si="20"/>
        <v/>
      </c>
      <c r="Z109" s="35" t="e">
        <f t="shared" si="32"/>
        <v>#VALUE!</v>
      </c>
      <c r="AA109" s="35" t="e">
        <f t="shared" si="33"/>
        <v>#VALUE!</v>
      </c>
      <c r="AB109" s="40" t="e">
        <f t="shared" si="34"/>
        <v>#VALUE!</v>
      </c>
      <c r="AC109" s="35" t="str">
        <f t="shared" si="35"/>
        <v/>
      </c>
      <c r="AD109" s="35" t="s">
        <v>14</v>
      </c>
      <c r="AE109" s="35" t="str">
        <f t="shared" si="36"/>
        <v/>
      </c>
      <c r="AF109" s="35" t="str">
        <f t="shared" si="37"/>
        <v>/</v>
      </c>
    </row>
    <row r="110" spans="1:32" ht="13.9" x14ac:dyDescent="0.35">
      <c r="A110" s="27" t="str">
        <f>IF((ISBLANK(C110))," ",'Údaje poskytovateľa'!$B$7)</f>
        <v xml:space="preserve"> </v>
      </c>
      <c r="B110" s="110"/>
      <c r="C110" s="111"/>
      <c r="D110" s="112"/>
      <c r="E110" s="9"/>
      <c r="F110" s="10"/>
      <c r="G110" s="9"/>
      <c r="H110" s="11"/>
      <c r="I110" s="12"/>
      <c r="J110" s="13"/>
      <c r="K110" s="15"/>
      <c r="L110" s="15"/>
      <c r="M110" s="14"/>
      <c r="N110" s="16"/>
      <c r="O110" s="19"/>
      <c r="P110" s="18"/>
      <c r="Q110" s="19"/>
      <c r="R110" s="20"/>
      <c r="S110" s="20"/>
      <c r="T110" s="95"/>
      <c r="U110" s="38" t="e">
        <f t="shared" si="29"/>
        <v>#VALUE!</v>
      </c>
      <c r="V110" s="39" t="str">
        <f t="shared" si="30"/>
        <v xml:space="preserve"> </v>
      </c>
      <c r="W110" s="38"/>
      <c r="X110" s="35" t="str">
        <f t="shared" si="31"/>
        <v>/</v>
      </c>
      <c r="Y110" s="35" t="str">
        <f t="shared" si="20"/>
        <v/>
      </c>
      <c r="Z110" s="35" t="e">
        <f t="shared" si="32"/>
        <v>#VALUE!</v>
      </c>
      <c r="AA110" s="35" t="e">
        <f t="shared" si="33"/>
        <v>#VALUE!</v>
      </c>
      <c r="AB110" s="40" t="e">
        <f t="shared" si="34"/>
        <v>#VALUE!</v>
      </c>
      <c r="AC110" s="35" t="str">
        <f t="shared" si="35"/>
        <v/>
      </c>
      <c r="AD110" s="35" t="s">
        <v>14</v>
      </c>
      <c r="AE110" s="35" t="str">
        <f t="shared" si="36"/>
        <v/>
      </c>
      <c r="AF110" s="35" t="str">
        <f t="shared" si="37"/>
        <v>/</v>
      </c>
    </row>
    <row r="111" spans="1:32" ht="13.9" x14ac:dyDescent="0.35">
      <c r="A111" s="27" t="str">
        <f>IF((ISBLANK(C111))," ",'Údaje poskytovateľa'!$B$7)</f>
        <v xml:space="preserve"> </v>
      </c>
      <c r="B111" s="110"/>
      <c r="C111" s="111"/>
      <c r="D111" s="112"/>
      <c r="E111" s="9"/>
      <c r="F111" s="10"/>
      <c r="G111" s="9"/>
      <c r="H111" s="11"/>
      <c r="I111" s="12"/>
      <c r="J111" s="13"/>
      <c r="K111" s="15"/>
      <c r="L111" s="15"/>
      <c r="M111" s="14"/>
      <c r="N111" s="16"/>
      <c r="O111" s="19"/>
      <c r="P111" s="18"/>
      <c r="Q111" s="19"/>
      <c r="R111" s="20"/>
      <c r="S111" s="20"/>
      <c r="T111" s="95"/>
      <c r="U111" s="38" t="e">
        <f t="shared" si="29"/>
        <v>#VALUE!</v>
      </c>
      <c r="V111" s="39" t="str">
        <f t="shared" si="30"/>
        <v xml:space="preserve"> </v>
      </c>
      <c r="W111" s="38"/>
      <c r="X111" s="35" t="str">
        <f t="shared" si="31"/>
        <v>/</v>
      </c>
      <c r="Y111" s="35" t="str">
        <f t="shared" si="20"/>
        <v/>
      </c>
      <c r="Z111" s="35" t="e">
        <f t="shared" si="32"/>
        <v>#VALUE!</v>
      </c>
      <c r="AA111" s="35" t="e">
        <f t="shared" si="33"/>
        <v>#VALUE!</v>
      </c>
      <c r="AB111" s="40" t="e">
        <f t="shared" si="34"/>
        <v>#VALUE!</v>
      </c>
      <c r="AC111" s="35" t="str">
        <f t="shared" si="35"/>
        <v/>
      </c>
      <c r="AD111" s="35" t="s">
        <v>14</v>
      </c>
      <c r="AE111" s="35" t="str">
        <f t="shared" si="36"/>
        <v/>
      </c>
      <c r="AF111" s="35" t="str">
        <f t="shared" si="37"/>
        <v>/</v>
      </c>
    </row>
    <row r="112" spans="1:32" ht="13.9" x14ac:dyDescent="0.35">
      <c r="A112" s="27" t="str">
        <f>IF((ISBLANK(C112))," ",'Údaje poskytovateľa'!$B$7)</f>
        <v xml:space="preserve"> </v>
      </c>
      <c r="B112" s="110"/>
      <c r="C112" s="111"/>
      <c r="D112" s="112"/>
      <c r="E112" s="9"/>
      <c r="F112" s="10"/>
      <c r="G112" s="9"/>
      <c r="H112" s="11"/>
      <c r="I112" s="12"/>
      <c r="J112" s="13"/>
      <c r="K112" s="15"/>
      <c r="L112" s="15"/>
      <c r="M112" s="14"/>
      <c r="N112" s="16"/>
      <c r="O112" s="19"/>
      <c r="P112" s="18"/>
      <c r="Q112" s="19"/>
      <c r="R112" s="20"/>
      <c r="S112" s="20"/>
      <c r="T112" s="95"/>
      <c r="U112" s="38" t="e">
        <f t="shared" si="29"/>
        <v>#VALUE!</v>
      </c>
      <c r="V112" s="39" t="str">
        <f t="shared" si="30"/>
        <v xml:space="preserve"> </v>
      </c>
      <c r="W112" s="38"/>
      <c r="X112" s="35" t="str">
        <f t="shared" si="31"/>
        <v>/</v>
      </c>
      <c r="Y112" s="35" t="str">
        <f t="shared" si="20"/>
        <v/>
      </c>
      <c r="Z112" s="35" t="e">
        <f t="shared" si="32"/>
        <v>#VALUE!</v>
      </c>
      <c r="AA112" s="35" t="e">
        <f t="shared" si="33"/>
        <v>#VALUE!</v>
      </c>
      <c r="AB112" s="40" t="e">
        <f t="shared" si="34"/>
        <v>#VALUE!</v>
      </c>
      <c r="AC112" s="35" t="str">
        <f t="shared" si="35"/>
        <v/>
      </c>
      <c r="AD112" s="35" t="s">
        <v>14</v>
      </c>
      <c r="AE112" s="35" t="str">
        <f t="shared" si="36"/>
        <v/>
      </c>
      <c r="AF112" s="35" t="str">
        <f t="shared" si="37"/>
        <v>/</v>
      </c>
    </row>
    <row r="113" spans="1:32" ht="13.9" x14ac:dyDescent="0.35">
      <c r="A113" s="27" t="str">
        <f>IF((ISBLANK(C113))," ",'Údaje poskytovateľa'!$B$7)</f>
        <v xml:space="preserve"> </v>
      </c>
      <c r="B113" s="110"/>
      <c r="C113" s="111"/>
      <c r="D113" s="112"/>
      <c r="E113" s="9"/>
      <c r="F113" s="10"/>
      <c r="G113" s="9"/>
      <c r="H113" s="11"/>
      <c r="I113" s="12"/>
      <c r="J113" s="13"/>
      <c r="K113" s="15"/>
      <c r="L113" s="15"/>
      <c r="M113" s="14"/>
      <c r="N113" s="16"/>
      <c r="O113" s="19"/>
      <c r="P113" s="18"/>
      <c r="Q113" s="19"/>
      <c r="R113" s="20"/>
      <c r="S113" s="20"/>
      <c r="T113" s="95"/>
      <c r="U113" s="38" t="e">
        <f t="shared" si="29"/>
        <v>#VALUE!</v>
      </c>
      <c r="V113" s="39" t="str">
        <f t="shared" si="30"/>
        <v xml:space="preserve"> </v>
      </c>
      <c r="W113" s="38"/>
      <c r="X113" s="35" t="str">
        <f t="shared" si="31"/>
        <v>/</v>
      </c>
      <c r="Y113" s="35" t="str">
        <f t="shared" si="20"/>
        <v/>
      </c>
      <c r="Z113" s="35" t="e">
        <f t="shared" si="32"/>
        <v>#VALUE!</v>
      </c>
      <c r="AA113" s="35" t="e">
        <f t="shared" si="33"/>
        <v>#VALUE!</v>
      </c>
      <c r="AB113" s="40" t="e">
        <f t="shared" si="34"/>
        <v>#VALUE!</v>
      </c>
      <c r="AC113" s="35" t="str">
        <f t="shared" si="35"/>
        <v/>
      </c>
      <c r="AD113" s="35" t="s">
        <v>14</v>
      </c>
      <c r="AE113" s="35" t="str">
        <f t="shared" si="36"/>
        <v/>
      </c>
      <c r="AF113" s="35" t="str">
        <f t="shared" si="37"/>
        <v>/</v>
      </c>
    </row>
    <row r="114" spans="1:32" ht="13.9" x14ac:dyDescent="0.35">
      <c r="A114" s="27" t="str">
        <f>IF((ISBLANK(C114))," ",'Údaje poskytovateľa'!$B$7)</f>
        <v xml:space="preserve"> </v>
      </c>
      <c r="B114" s="110"/>
      <c r="C114" s="111"/>
      <c r="D114" s="112"/>
      <c r="E114" s="9"/>
      <c r="F114" s="10"/>
      <c r="G114" s="9"/>
      <c r="H114" s="11"/>
      <c r="I114" s="12"/>
      <c r="J114" s="13"/>
      <c r="K114" s="15"/>
      <c r="L114" s="15"/>
      <c r="M114" s="14"/>
      <c r="N114" s="16"/>
      <c r="O114" s="19"/>
      <c r="P114" s="18"/>
      <c r="Q114" s="19"/>
      <c r="R114" s="20"/>
      <c r="S114" s="20"/>
      <c r="T114" s="95"/>
      <c r="U114" s="38" t="e">
        <f t="shared" si="29"/>
        <v>#VALUE!</v>
      </c>
      <c r="V114" s="39" t="str">
        <f t="shared" si="30"/>
        <v xml:space="preserve"> </v>
      </c>
      <c r="W114" s="38"/>
      <c r="X114" s="35" t="str">
        <f t="shared" si="31"/>
        <v>/</v>
      </c>
      <c r="Y114" s="35" t="str">
        <f t="shared" si="20"/>
        <v/>
      </c>
      <c r="Z114" s="35" t="e">
        <f t="shared" si="32"/>
        <v>#VALUE!</v>
      </c>
      <c r="AA114" s="35" t="e">
        <f t="shared" si="33"/>
        <v>#VALUE!</v>
      </c>
      <c r="AB114" s="40" t="e">
        <f t="shared" si="34"/>
        <v>#VALUE!</v>
      </c>
      <c r="AC114" s="35" t="str">
        <f t="shared" si="35"/>
        <v/>
      </c>
      <c r="AD114" s="35" t="s">
        <v>14</v>
      </c>
      <c r="AE114" s="35" t="str">
        <f t="shared" si="36"/>
        <v/>
      </c>
      <c r="AF114" s="35" t="str">
        <f t="shared" si="37"/>
        <v>/</v>
      </c>
    </row>
    <row r="115" spans="1:32" ht="13.9" x14ac:dyDescent="0.35">
      <c r="A115" s="27" t="str">
        <f>IF((ISBLANK(C115))," ",'Údaje poskytovateľa'!$B$7)</f>
        <v xml:space="preserve"> </v>
      </c>
      <c r="B115" s="110"/>
      <c r="C115" s="111"/>
      <c r="D115" s="112"/>
      <c r="E115" s="9"/>
      <c r="F115" s="10"/>
      <c r="G115" s="9"/>
      <c r="H115" s="11"/>
      <c r="I115" s="12"/>
      <c r="J115" s="13"/>
      <c r="K115" s="15"/>
      <c r="L115" s="15"/>
      <c r="M115" s="14"/>
      <c r="N115" s="16"/>
      <c r="O115" s="19"/>
      <c r="P115" s="18"/>
      <c r="Q115" s="19"/>
      <c r="R115" s="20"/>
      <c r="S115" s="20"/>
      <c r="T115" s="95"/>
      <c r="U115" s="38" t="e">
        <f t="shared" si="29"/>
        <v>#VALUE!</v>
      </c>
      <c r="V115" s="39" t="str">
        <f t="shared" si="30"/>
        <v xml:space="preserve"> </v>
      </c>
      <c r="W115" s="38"/>
      <c r="X115" s="35" t="str">
        <f t="shared" si="31"/>
        <v>/</v>
      </c>
      <c r="Y115" s="35" t="str">
        <f t="shared" si="20"/>
        <v/>
      </c>
      <c r="Z115" s="35" t="e">
        <f t="shared" si="32"/>
        <v>#VALUE!</v>
      </c>
      <c r="AA115" s="35" t="e">
        <f t="shared" si="33"/>
        <v>#VALUE!</v>
      </c>
      <c r="AB115" s="40" t="e">
        <f t="shared" si="34"/>
        <v>#VALUE!</v>
      </c>
      <c r="AC115" s="35" t="str">
        <f t="shared" si="35"/>
        <v/>
      </c>
      <c r="AD115" s="35" t="s">
        <v>14</v>
      </c>
      <c r="AE115" s="35" t="str">
        <f t="shared" si="36"/>
        <v/>
      </c>
      <c r="AF115" s="35" t="str">
        <f t="shared" si="37"/>
        <v>/</v>
      </c>
    </row>
    <row r="116" spans="1:32" ht="13.9" x14ac:dyDescent="0.35">
      <c r="A116" s="27" t="str">
        <f>IF((ISBLANK(C116))," ",'Údaje poskytovateľa'!$B$7)</f>
        <v xml:space="preserve"> </v>
      </c>
      <c r="B116" s="110"/>
      <c r="C116" s="111"/>
      <c r="D116" s="112"/>
      <c r="E116" s="9"/>
      <c r="F116" s="10"/>
      <c r="G116" s="9"/>
      <c r="H116" s="11"/>
      <c r="I116" s="12"/>
      <c r="J116" s="13"/>
      <c r="K116" s="15"/>
      <c r="L116" s="15"/>
      <c r="M116" s="14"/>
      <c r="N116" s="16"/>
      <c r="O116" s="19"/>
      <c r="P116" s="18"/>
      <c r="Q116" s="19"/>
      <c r="R116" s="20"/>
      <c r="S116" s="20"/>
      <c r="T116" s="95"/>
      <c r="U116" s="38" t="e">
        <f t="shared" si="29"/>
        <v>#VALUE!</v>
      </c>
      <c r="V116" s="39" t="str">
        <f t="shared" si="30"/>
        <v xml:space="preserve"> </v>
      </c>
      <c r="W116" s="38"/>
      <c r="X116" s="35" t="str">
        <f t="shared" si="31"/>
        <v>/</v>
      </c>
      <c r="Y116" s="35" t="str">
        <f t="shared" si="20"/>
        <v/>
      </c>
      <c r="Z116" s="35" t="e">
        <f t="shared" si="32"/>
        <v>#VALUE!</v>
      </c>
      <c r="AA116" s="35" t="e">
        <f t="shared" si="33"/>
        <v>#VALUE!</v>
      </c>
      <c r="AB116" s="40" t="e">
        <f t="shared" si="34"/>
        <v>#VALUE!</v>
      </c>
      <c r="AC116" s="35" t="str">
        <f t="shared" si="35"/>
        <v/>
      </c>
      <c r="AD116" s="35" t="s">
        <v>14</v>
      </c>
      <c r="AE116" s="35" t="str">
        <f t="shared" si="36"/>
        <v/>
      </c>
      <c r="AF116" s="35" t="str">
        <f t="shared" si="37"/>
        <v>/</v>
      </c>
    </row>
    <row r="117" spans="1:32" ht="13.9" x14ac:dyDescent="0.35">
      <c r="A117" s="27" t="str">
        <f>IF((ISBLANK(C117))," ",'Údaje poskytovateľa'!$B$7)</f>
        <v xml:space="preserve"> </v>
      </c>
      <c r="B117" s="110"/>
      <c r="C117" s="111"/>
      <c r="D117" s="112"/>
      <c r="E117" s="9"/>
      <c r="F117" s="10"/>
      <c r="G117" s="9"/>
      <c r="H117" s="11"/>
      <c r="I117" s="12"/>
      <c r="J117" s="13"/>
      <c r="K117" s="15"/>
      <c r="L117" s="15"/>
      <c r="M117" s="14"/>
      <c r="N117" s="16"/>
      <c r="O117" s="19"/>
      <c r="P117" s="18"/>
      <c r="Q117" s="19"/>
      <c r="R117" s="20"/>
      <c r="S117" s="20"/>
      <c r="T117" s="95"/>
      <c r="U117" s="38" t="e">
        <f t="shared" si="29"/>
        <v>#VALUE!</v>
      </c>
      <c r="V117" s="39" t="str">
        <f t="shared" si="30"/>
        <v xml:space="preserve"> </v>
      </c>
      <c r="W117" s="38"/>
      <c r="X117" s="35" t="str">
        <f t="shared" si="31"/>
        <v>/</v>
      </c>
      <c r="Y117" s="35" t="str">
        <f t="shared" si="20"/>
        <v/>
      </c>
      <c r="Z117" s="35" t="e">
        <f t="shared" si="32"/>
        <v>#VALUE!</v>
      </c>
      <c r="AA117" s="35" t="e">
        <f t="shared" si="33"/>
        <v>#VALUE!</v>
      </c>
      <c r="AB117" s="40" t="e">
        <f t="shared" si="34"/>
        <v>#VALUE!</v>
      </c>
      <c r="AC117" s="35" t="str">
        <f t="shared" si="35"/>
        <v/>
      </c>
      <c r="AD117" s="35" t="s">
        <v>14</v>
      </c>
      <c r="AE117" s="35" t="str">
        <f t="shared" si="36"/>
        <v/>
      </c>
      <c r="AF117" s="35" t="str">
        <f t="shared" si="37"/>
        <v>/</v>
      </c>
    </row>
    <row r="118" spans="1:32" ht="13.9" x14ac:dyDescent="0.35">
      <c r="A118" s="27" t="str">
        <f>IF((ISBLANK(C118))," ",'Údaje poskytovateľa'!$B$7)</f>
        <v xml:space="preserve"> </v>
      </c>
      <c r="B118" s="110"/>
      <c r="C118" s="111"/>
      <c r="D118" s="112"/>
      <c r="E118" s="9"/>
      <c r="F118" s="10"/>
      <c r="G118" s="9"/>
      <c r="H118" s="11"/>
      <c r="I118" s="12"/>
      <c r="J118" s="13"/>
      <c r="K118" s="15"/>
      <c r="L118" s="15"/>
      <c r="M118" s="14"/>
      <c r="N118" s="16"/>
      <c r="O118" s="19"/>
      <c r="P118" s="18"/>
      <c r="Q118" s="19"/>
      <c r="R118" s="20"/>
      <c r="S118" s="20"/>
      <c r="T118" s="95"/>
      <c r="U118" s="38" t="e">
        <f t="shared" si="29"/>
        <v>#VALUE!</v>
      </c>
      <c r="V118" s="39" t="str">
        <f t="shared" si="30"/>
        <v xml:space="preserve"> </v>
      </c>
      <c r="W118" s="38"/>
      <c r="X118" s="35" t="str">
        <f t="shared" si="31"/>
        <v>/</v>
      </c>
      <c r="Y118" s="35" t="str">
        <f t="shared" si="20"/>
        <v/>
      </c>
      <c r="Z118" s="35" t="e">
        <f t="shared" si="32"/>
        <v>#VALUE!</v>
      </c>
      <c r="AA118" s="35" t="e">
        <f t="shared" si="33"/>
        <v>#VALUE!</v>
      </c>
      <c r="AB118" s="40" t="e">
        <f t="shared" si="34"/>
        <v>#VALUE!</v>
      </c>
      <c r="AC118" s="35" t="str">
        <f t="shared" si="35"/>
        <v/>
      </c>
      <c r="AD118" s="35" t="s">
        <v>14</v>
      </c>
      <c r="AE118" s="35" t="str">
        <f t="shared" si="36"/>
        <v/>
      </c>
      <c r="AF118" s="35" t="str">
        <f t="shared" si="37"/>
        <v>/</v>
      </c>
    </row>
    <row r="119" spans="1:32" ht="13.9" x14ac:dyDescent="0.35">
      <c r="A119" s="27" t="str">
        <f>IF((ISBLANK(C119))," ",'Údaje poskytovateľa'!$B$7)</f>
        <v xml:space="preserve"> </v>
      </c>
      <c r="B119" s="110"/>
      <c r="C119" s="111"/>
      <c r="D119" s="112"/>
      <c r="E119" s="9"/>
      <c r="F119" s="10"/>
      <c r="G119" s="9"/>
      <c r="H119" s="11"/>
      <c r="I119" s="12"/>
      <c r="J119" s="13"/>
      <c r="K119" s="15"/>
      <c r="L119" s="15"/>
      <c r="M119" s="14"/>
      <c r="N119" s="16"/>
      <c r="O119" s="19"/>
      <c r="P119" s="18"/>
      <c r="Q119" s="19"/>
      <c r="R119" s="20"/>
      <c r="S119" s="20"/>
      <c r="T119" s="95"/>
      <c r="U119" s="38" t="e">
        <f t="shared" si="29"/>
        <v>#VALUE!</v>
      </c>
      <c r="V119" s="39" t="str">
        <f t="shared" si="30"/>
        <v xml:space="preserve"> </v>
      </c>
      <c r="W119" s="38"/>
      <c r="X119" s="35" t="str">
        <f t="shared" si="31"/>
        <v>/</v>
      </c>
      <c r="Y119" s="35" t="str">
        <f t="shared" si="20"/>
        <v/>
      </c>
      <c r="Z119" s="35" t="e">
        <f t="shared" si="32"/>
        <v>#VALUE!</v>
      </c>
      <c r="AA119" s="35" t="e">
        <f t="shared" si="33"/>
        <v>#VALUE!</v>
      </c>
      <c r="AB119" s="40" t="e">
        <f t="shared" si="34"/>
        <v>#VALUE!</v>
      </c>
      <c r="AC119" s="35" t="str">
        <f t="shared" si="35"/>
        <v/>
      </c>
      <c r="AD119" s="35" t="s">
        <v>14</v>
      </c>
      <c r="AE119" s="35" t="str">
        <f t="shared" si="36"/>
        <v/>
      </c>
      <c r="AF119" s="35" t="str">
        <f t="shared" si="37"/>
        <v>/</v>
      </c>
    </row>
    <row r="120" spans="1:32" ht="13.9" x14ac:dyDescent="0.35">
      <c r="A120" s="27" t="str">
        <f>IF((ISBLANK(C120))," ",'Údaje poskytovateľa'!$B$7)</f>
        <v xml:space="preserve"> </v>
      </c>
      <c r="B120" s="110"/>
      <c r="C120" s="111"/>
      <c r="D120" s="112"/>
      <c r="E120" s="9"/>
      <c r="F120" s="10"/>
      <c r="G120" s="9"/>
      <c r="H120" s="11"/>
      <c r="I120" s="12"/>
      <c r="J120" s="13"/>
      <c r="K120" s="15"/>
      <c r="L120" s="15"/>
      <c r="M120" s="14"/>
      <c r="N120" s="16"/>
      <c r="O120" s="19"/>
      <c r="P120" s="18"/>
      <c r="Q120" s="19"/>
      <c r="R120" s="20"/>
      <c r="S120" s="20"/>
      <c r="T120" s="95"/>
      <c r="U120" s="38" t="e">
        <f t="shared" si="29"/>
        <v>#VALUE!</v>
      </c>
      <c r="V120" s="39" t="str">
        <f t="shared" si="30"/>
        <v xml:space="preserve"> </v>
      </c>
      <c r="W120" s="38"/>
      <c r="X120" s="35" t="str">
        <f t="shared" si="31"/>
        <v>/</v>
      </c>
      <c r="Y120" s="35" t="str">
        <f t="shared" si="20"/>
        <v/>
      </c>
      <c r="Z120" s="35" t="e">
        <f t="shared" si="32"/>
        <v>#VALUE!</v>
      </c>
      <c r="AA120" s="35" t="e">
        <f t="shared" si="33"/>
        <v>#VALUE!</v>
      </c>
      <c r="AB120" s="40" t="e">
        <f t="shared" si="34"/>
        <v>#VALUE!</v>
      </c>
      <c r="AC120" s="35" t="str">
        <f t="shared" si="35"/>
        <v/>
      </c>
      <c r="AD120" s="35" t="s">
        <v>14</v>
      </c>
      <c r="AE120" s="35" t="str">
        <f t="shared" si="36"/>
        <v/>
      </c>
      <c r="AF120" s="35" t="str">
        <f t="shared" si="37"/>
        <v>/</v>
      </c>
    </row>
    <row r="121" spans="1:32" ht="13.9" x14ac:dyDescent="0.35">
      <c r="A121" s="27" t="str">
        <f>IF((ISBLANK(C121))," ",'Údaje poskytovateľa'!$B$7)</f>
        <v xml:space="preserve"> </v>
      </c>
      <c r="B121" s="110"/>
      <c r="C121" s="111"/>
      <c r="D121" s="112"/>
      <c r="E121" s="9"/>
      <c r="F121" s="10"/>
      <c r="G121" s="9"/>
      <c r="H121" s="11"/>
      <c r="I121" s="12"/>
      <c r="J121" s="13"/>
      <c r="K121" s="15"/>
      <c r="L121" s="15"/>
      <c r="M121" s="14"/>
      <c r="N121" s="16"/>
      <c r="O121" s="19"/>
      <c r="P121" s="18"/>
      <c r="Q121" s="19"/>
      <c r="R121" s="20"/>
      <c r="S121" s="20"/>
      <c r="T121" s="95"/>
      <c r="U121" s="38" t="e">
        <f t="shared" si="29"/>
        <v>#VALUE!</v>
      </c>
      <c r="V121" s="39" t="str">
        <f t="shared" si="30"/>
        <v xml:space="preserve"> </v>
      </c>
      <c r="W121" s="38"/>
      <c r="X121" s="35" t="str">
        <f t="shared" si="31"/>
        <v>/</v>
      </c>
      <c r="Y121" s="35" t="str">
        <f t="shared" si="20"/>
        <v/>
      </c>
      <c r="Z121" s="35" t="e">
        <f t="shared" si="32"/>
        <v>#VALUE!</v>
      </c>
      <c r="AA121" s="35" t="e">
        <f t="shared" si="33"/>
        <v>#VALUE!</v>
      </c>
      <c r="AB121" s="40" t="e">
        <f t="shared" si="34"/>
        <v>#VALUE!</v>
      </c>
      <c r="AC121" s="35" t="str">
        <f t="shared" si="35"/>
        <v/>
      </c>
      <c r="AD121" s="35" t="s">
        <v>14</v>
      </c>
      <c r="AE121" s="35" t="str">
        <f t="shared" si="36"/>
        <v/>
      </c>
      <c r="AF121" s="35" t="str">
        <f t="shared" si="37"/>
        <v>/</v>
      </c>
    </row>
    <row r="122" spans="1:32" ht="13.9" x14ac:dyDescent="0.35">
      <c r="A122" s="27" t="str">
        <f>IF((ISBLANK(C122))," ",'Údaje poskytovateľa'!$B$7)</f>
        <v xml:space="preserve"> </v>
      </c>
      <c r="B122" s="110"/>
      <c r="C122" s="111"/>
      <c r="D122" s="112"/>
      <c r="E122" s="9"/>
      <c r="F122" s="10"/>
      <c r="G122" s="9"/>
      <c r="H122" s="11"/>
      <c r="I122" s="12"/>
      <c r="J122" s="13"/>
      <c r="K122" s="15"/>
      <c r="L122" s="15"/>
      <c r="M122" s="14"/>
      <c r="N122" s="16"/>
      <c r="O122" s="19"/>
      <c r="P122" s="18"/>
      <c r="Q122" s="19"/>
      <c r="R122" s="20"/>
      <c r="S122" s="20"/>
      <c r="T122" s="95"/>
      <c r="U122" s="38" t="e">
        <f t="shared" si="29"/>
        <v>#VALUE!</v>
      </c>
      <c r="V122" s="39" t="str">
        <f t="shared" si="30"/>
        <v xml:space="preserve"> </v>
      </c>
      <c r="W122" s="38"/>
      <c r="X122" s="35" t="str">
        <f t="shared" si="31"/>
        <v>/</v>
      </c>
      <c r="Y122" s="35" t="str">
        <f t="shared" si="20"/>
        <v/>
      </c>
      <c r="Z122" s="35" t="e">
        <f t="shared" si="32"/>
        <v>#VALUE!</v>
      </c>
      <c r="AA122" s="35" t="e">
        <f t="shared" si="33"/>
        <v>#VALUE!</v>
      </c>
      <c r="AB122" s="40" t="e">
        <f t="shared" si="34"/>
        <v>#VALUE!</v>
      </c>
      <c r="AC122" s="35" t="str">
        <f t="shared" si="35"/>
        <v/>
      </c>
      <c r="AD122" s="35" t="s">
        <v>14</v>
      </c>
      <c r="AE122" s="35" t="str">
        <f t="shared" si="36"/>
        <v/>
      </c>
      <c r="AF122" s="35" t="str">
        <f t="shared" si="37"/>
        <v>/</v>
      </c>
    </row>
    <row r="123" spans="1:32" ht="13.9" x14ac:dyDescent="0.35">
      <c r="A123" s="27" t="str">
        <f>IF((ISBLANK(C123))," ",'Údaje poskytovateľa'!$B$7)</f>
        <v xml:space="preserve"> </v>
      </c>
      <c r="B123" s="110"/>
      <c r="C123" s="111"/>
      <c r="D123" s="112"/>
      <c r="E123" s="9"/>
      <c r="F123" s="10"/>
      <c r="G123" s="9"/>
      <c r="H123" s="11"/>
      <c r="I123" s="12"/>
      <c r="J123" s="13"/>
      <c r="K123" s="15"/>
      <c r="L123" s="15"/>
      <c r="M123" s="14"/>
      <c r="N123" s="16"/>
      <c r="O123" s="19"/>
      <c r="P123" s="18"/>
      <c r="Q123" s="19"/>
      <c r="R123" s="20"/>
      <c r="S123" s="20"/>
      <c r="T123" s="95"/>
      <c r="U123" s="38" t="e">
        <f t="shared" si="22"/>
        <v>#VALUE!</v>
      </c>
      <c r="V123" s="39" t="str">
        <f t="shared" si="23"/>
        <v xml:space="preserve"> </v>
      </c>
      <c r="W123" s="38"/>
      <c r="X123" s="35" t="str">
        <f t="shared" si="24"/>
        <v>/</v>
      </c>
      <c r="Y123" s="35" t="str">
        <f t="shared" si="20"/>
        <v/>
      </c>
      <c r="Z123" s="35" t="e">
        <f t="shared" si="25"/>
        <v>#VALUE!</v>
      </c>
      <c r="AA123" s="35" t="e">
        <f t="shared" si="26"/>
        <v>#VALUE!</v>
      </c>
      <c r="AB123" s="40" t="e">
        <f t="shared" si="27"/>
        <v>#VALUE!</v>
      </c>
      <c r="AC123" s="35" t="str">
        <f>LEFT(F123,6)</f>
        <v/>
      </c>
      <c r="AD123" s="35" t="s">
        <v>14</v>
      </c>
      <c r="AE123" s="35" t="str">
        <f>RIGHT(F123,3)</f>
        <v/>
      </c>
      <c r="AF123" s="35" t="str">
        <f t="shared" si="28"/>
        <v>/</v>
      </c>
    </row>
    <row r="124" spans="1:32" ht="13.9" x14ac:dyDescent="0.35">
      <c r="A124" s="27" t="str">
        <f>IF((ISBLANK(C124))," ",'Údaje poskytovateľa'!$B$7)</f>
        <v xml:space="preserve"> </v>
      </c>
      <c r="B124" s="110"/>
      <c r="C124" s="111"/>
      <c r="D124" s="112"/>
      <c r="E124" s="9"/>
      <c r="F124" s="10"/>
      <c r="G124" s="9"/>
      <c r="H124" s="11"/>
      <c r="I124" s="12"/>
      <c r="J124" s="13"/>
      <c r="K124" s="15"/>
      <c r="L124" s="15"/>
      <c r="M124" s="14"/>
      <c r="N124" s="16"/>
      <c r="O124" s="19"/>
      <c r="P124" s="18"/>
      <c r="Q124" s="19"/>
      <c r="R124" s="20"/>
      <c r="S124" s="20"/>
      <c r="T124" s="95"/>
      <c r="U124" s="38" t="e">
        <f t="shared" si="22"/>
        <v>#VALUE!</v>
      </c>
      <c r="V124" s="39" t="str">
        <f t="shared" si="23"/>
        <v xml:space="preserve"> </v>
      </c>
      <c r="W124" s="38"/>
      <c r="X124" s="35" t="str">
        <f t="shared" si="24"/>
        <v>/</v>
      </c>
      <c r="Y124" s="35" t="str">
        <f t="shared" si="20"/>
        <v/>
      </c>
      <c r="Z124" s="35" t="e">
        <f t="shared" si="25"/>
        <v>#VALUE!</v>
      </c>
      <c r="AA124" s="35" t="e">
        <f t="shared" si="26"/>
        <v>#VALUE!</v>
      </c>
      <c r="AB124" s="40" t="e">
        <f t="shared" si="27"/>
        <v>#VALUE!</v>
      </c>
      <c r="AC124" s="35" t="str">
        <f>LEFT(F124,6)</f>
        <v/>
      </c>
      <c r="AD124" s="35" t="s">
        <v>14</v>
      </c>
      <c r="AE124" s="35" t="str">
        <f>RIGHT(F124,3)</f>
        <v/>
      </c>
      <c r="AF124" s="35" t="str">
        <f t="shared" si="28"/>
        <v>/</v>
      </c>
    </row>
    <row r="125" spans="1:32" ht="13.9" x14ac:dyDescent="0.35">
      <c r="A125" s="27" t="str">
        <f>IF((ISBLANK(C125))," ",'Údaje poskytovateľa'!$B$7)</f>
        <v xml:space="preserve"> </v>
      </c>
      <c r="B125" s="110"/>
      <c r="C125" s="111"/>
      <c r="D125" s="112"/>
      <c r="E125" s="9"/>
      <c r="F125" s="10"/>
      <c r="G125" s="9"/>
      <c r="H125" s="11"/>
      <c r="I125" s="12"/>
      <c r="J125" s="13"/>
      <c r="K125" s="15"/>
      <c r="L125" s="15"/>
      <c r="M125" s="14"/>
      <c r="N125" s="16"/>
      <c r="O125" s="19"/>
      <c r="P125" s="18"/>
      <c r="Q125" s="19"/>
      <c r="R125" s="20"/>
      <c r="S125" s="20"/>
      <c r="T125" s="95"/>
      <c r="U125" s="38" t="e">
        <f t="shared" si="22"/>
        <v>#VALUE!</v>
      </c>
      <c r="V125" s="39" t="str">
        <f t="shared" si="23"/>
        <v xml:space="preserve"> </v>
      </c>
      <c r="W125" s="38"/>
      <c r="X125" s="35" t="str">
        <f t="shared" si="24"/>
        <v>/</v>
      </c>
      <c r="Y125" s="35" t="str">
        <f t="shared" si="20"/>
        <v/>
      </c>
      <c r="Z125" s="35" t="e">
        <f t="shared" si="25"/>
        <v>#VALUE!</v>
      </c>
      <c r="AA125" s="35" t="e">
        <f t="shared" si="26"/>
        <v>#VALUE!</v>
      </c>
      <c r="AB125" s="40" t="e">
        <f t="shared" si="27"/>
        <v>#VALUE!</v>
      </c>
      <c r="AC125" s="35" t="str">
        <f>LEFT(F125,6)</f>
        <v/>
      </c>
      <c r="AD125" s="35" t="s">
        <v>14</v>
      </c>
      <c r="AE125" s="35" t="str">
        <f>RIGHT(F125,3)</f>
        <v/>
      </c>
      <c r="AF125" s="35" t="str">
        <f t="shared" si="28"/>
        <v>/</v>
      </c>
    </row>
    <row r="126" spans="1:32" ht="13.9" x14ac:dyDescent="0.35">
      <c r="A126" s="27" t="str">
        <f>IF((ISBLANK(C126))," ",'Údaje poskytovateľa'!$B$7)</f>
        <v xml:space="preserve"> </v>
      </c>
      <c r="B126" s="110"/>
      <c r="C126" s="111"/>
      <c r="D126" s="112"/>
      <c r="E126" s="9"/>
      <c r="F126" s="10"/>
      <c r="G126" s="9"/>
      <c r="H126" s="11"/>
      <c r="I126" s="12"/>
      <c r="J126" s="13"/>
      <c r="K126" s="15"/>
      <c r="L126" s="15"/>
      <c r="M126" s="14"/>
      <c r="N126" s="16"/>
      <c r="O126" s="19"/>
      <c r="P126" s="18"/>
      <c r="Q126" s="19"/>
      <c r="R126" s="20"/>
      <c r="S126" s="20"/>
      <c r="T126" s="95"/>
      <c r="U126" s="38" t="e">
        <f t="shared" si="22"/>
        <v>#VALUE!</v>
      </c>
      <c r="V126" s="39" t="str">
        <f t="shared" si="23"/>
        <v xml:space="preserve"> </v>
      </c>
      <c r="W126" s="38"/>
      <c r="X126" s="35" t="str">
        <f t="shared" si="24"/>
        <v>/</v>
      </c>
      <c r="Y126" s="35" t="str">
        <f t="shared" si="20"/>
        <v/>
      </c>
      <c r="Z126" s="35" t="e">
        <f t="shared" si="25"/>
        <v>#VALUE!</v>
      </c>
      <c r="AA126" s="35" t="e">
        <f t="shared" si="26"/>
        <v>#VALUE!</v>
      </c>
      <c r="AB126" s="40" t="e">
        <f t="shared" si="27"/>
        <v>#VALUE!</v>
      </c>
      <c r="AC126" s="35" t="str">
        <f>LEFT(F126,6)</f>
        <v/>
      </c>
      <c r="AD126" s="35" t="s">
        <v>14</v>
      </c>
      <c r="AE126" s="35" t="str">
        <f>RIGHT(F126,3)</f>
        <v/>
      </c>
      <c r="AF126" s="35" t="str">
        <f t="shared" si="28"/>
        <v>/</v>
      </c>
    </row>
    <row r="127" spans="1:32" ht="13.9" x14ac:dyDescent="0.35">
      <c r="A127" s="27" t="str">
        <f>IF((ISBLANK(C127))," ",'Údaje poskytovateľa'!$B$7)</f>
        <v xml:space="preserve"> </v>
      </c>
      <c r="B127" s="110"/>
      <c r="C127" s="111"/>
      <c r="D127" s="112"/>
      <c r="E127" s="9"/>
      <c r="F127" s="10"/>
      <c r="G127" s="9"/>
      <c r="H127" s="11"/>
      <c r="I127" s="12"/>
      <c r="J127" s="13"/>
      <c r="K127" s="15"/>
      <c r="L127" s="15"/>
      <c r="M127" s="14"/>
      <c r="N127" s="16"/>
      <c r="O127" s="19"/>
      <c r="P127" s="18"/>
      <c r="Q127" s="19"/>
      <c r="R127" s="20"/>
      <c r="S127" s="20"/>
      <c r="T127" s="95"/>
      <c r="U127" s="38" t="e">
        <f t="shared" ref="U127:U137" si="38">AB127</f>
        <v>#VALUE!</v>
      </c>
      <c r="V127" s="39" t="str">
        <f t="shared" ref="V127:V137" si="39">CONCATENATE(C127," ",D127)</f>
        <v xml:space="preserve"> </v>
      </c>
      <c r="W127" s="38"/>
      <c r="X127" s="35" t="str">
        <f t="shared" ref="X127:X137" si="40">AF127</f>
        <v>/</v>
      </c>
      <c r="Y127" s="35" t="str">
        <f t="shared" si="20"/>
        <v/>
      </c>
      <c r="Z127" s="35" t="e">
        <f t="shared" ref="Z127:Z137" si="41">IF(MID(X127,3,2)*1&gt;50,MID(X127,3,2)-50,MID(X127,3,2)*1)</f>
        <v>#VALUE!</v>
      </c>
      <c r="AA127" s="35" t="e">
        <f t="shared" ref="AA127:AA137" si="42">IF(LEN(X127)=10,LEFT(X127,2)+1900,LEFT(X127,2)+IF(LEFT(X127,2)&gt;"53",1900,2000))</f>
        <v>#VALUE!</v>
      </c>
      <c r="AB127" s="40" t="e">
        <f t="shared" ref="AB127:AB137" si="43">Y127&amp;"."&amp;Z127&amp;"."&amp;AA127</f>
        <v>#VALUE!</v>
      </c>
      <c r="AC127" s="35" t="str">
        <f t="shared" ref="AC127:AC137" si="44">LEFT(F127,6)</f>
        <v/>
      </c>
      <c r="AD127" s="35" t="s">
        <v>14</v>
      </c>
      <c r="AE127" s="35" t="str">
        <f t="shared" ref="AE127:AE137" si="45">RIGHT(F127,3)</f>
        <v/>
      </c>
      <c r="AF127" s="35" t="str">
        <f t="shared" si="28"/>
        <v>/</v>
      </c>
    </row>
    <row r="128" spans="1:32" ht="13.9" x14ac:dyDescent="0.35">
      <c r="A128" s="27" t="str">
        <f>IF((ISBLANK(C128))," ",'Údaje poskytovateľa'!$B$7)</f>
        <v xml:space="preserve"> </v>
      </c>
      <c r="B128" s="110"/>
      <c r="C128" s="111"/>
      <c r="D128" s="112"/>
      <c r="E128" s="9"/>
      <c r="F128" s="10"/>
      <c r="G128" s="9"/>
      <c r="H128" s="11"/>
      <c r="I128" s="12"/>
      <c r="J128" s="13"/>
      <c r="K128" s="15"/>
      <c r="L128" s="15"/>
      <c r="M128" s="14"/>
      <c r="N128" s="16"/>
      <c r="O128" s="19"/>
      <c r="P128" s="18"/>
      <c r="Q128" s="19"/>
      <c r="R128" s="20"/>
      <c r="S128" s="20"/>
      <c r="T128" s="95"/>
      <c r="U128" s="38" t="e">
        <f t="shared" si="38"/>
        <v>#VALUE!</v>
      </c>
      <c r="V128" s="39" t="str">
        <f t="shared" si="39"/>
        <v xml:space="preserve"> </v>
      </c>
      <c r="W128" s="38"/>
      <c r="X128" s="35" t="str">
        <f t="shared" si="40"/>
        <v>/</v>
      </c>
      <c r="Y128" s="35" t="str">
        <f t="shared" si="20"/>
        <v/>
      </c>
      <c r="Z128" s="35" t="e">
        <f t="shared" si="41"/>
        <v>#VALUE!</v>
      </c>
      <c r="AA128" s="35" t="e">
        <f t="shared" si="42"/>
        <v>#VALUE!</v>
      </c>
      <c r="AB128" s="40" t="e">
        <f t="shared" si="43"/>
        <v>#VALUE!</v>
      </c>
      <c r="AC128" s="35" t="str">
        <f t="shared" si="44"/>
        <v/>
      </c>
      <c r="AD128" s="35" t="s">
        <v>14</v>
      </c>
      <c r="AE128" s="35" t="str">
        <f t="shared" si="45"/>
        <v/>
      </c>
      <c r="AF128" s="35" t="str">
        <f t="shared" si="28"/>
        <v>/</v>
      </c>
    </row>
    <row r="129" spans="1:32" ht="13.9" x14ac:dyDescent="0.35">
      <c r="A129" s="27" t="str">
        <f>IF((ISBLANK(C129))," ",'Údaje poskytovateľa'!$B$7)</f>
        <v xml:space="preserve"> </v>
      </c>
      <c r="B129" s="110"/>
      <c r="C129" s="111"/>
      <c r="D129" s="112"/>
      <c r="E129" s="9"/>
      <c r="F129" s="10"/>
      <c r="G129" s="9"/>
      <c r="H129" s="11"/>
      <c r="I129" s="12"/>
      <c r="J129" s="13"/>
      <c r="K129" s="15"/>
      <c r="L129" s="15"/>
      <c r="M129" s="14"/>
      <c r="N129" s="16"/>
      <c r="O129" s="19"/>
      <c r="P129" s="18"/>
      <c r="Q129" s="19"/>
      <c r="R129" s="20"/>
      <c r="S129" s="20"/>
      <c r="T129" s="95"/>
      <c r="U129" s="38" t="e">
        <f t="shared" si="38"/>
        <v>#VALUE!</v>
      </c>
      <c r="V129" s="39" t="str">
        <f t="shared" si="39"/>
        <v xml:space="preserve"> </v>
      </c>
      <c r="W129" s="38"/>
      <c r="X129" s="35" t="str">
        <f t="shared" si="40"/>
        <v>/</v>
      </c>
      <c r="Y129" s="35" t="str">
        <f t="shared" si="20"/>
        <v/>
      </c>
      <c r="Z129" s="35" t="e">
        <f t="shared" si="41"/>
        <v>#VALUE!</v>
      </c>
      <c r="AA129" s="35" t="e">
        <f t="shared" si="42"/>
        <v>#VALUE!</v>
      </c>
      <c r="AB129" s="40" t="e">
        <f t="shared" si="43"/>
        <v>#VALUE!</v>
      </c>
      <c r="AC129" s="35" t="str">
        <f t="shared" si="44"/>
        <v/>
      </c>
      <c r="AD129" s="35" t="s">
        <v>14</v>
      </c>
      <c r="AE129" s="35" t="str">
        <f t="shared" si="45"/>
        <v/>
      </c>
      <c r="AF129" s="35" t="str">
        <f t="shared" si="28"/>
        <v>/</v>
      </c>
    </row>
    <row r="130" spans="1:32" ht="13.9" x14ac:dyDescent="0.35">
      <c r="A130" s="27" t="str">
        <f>IF((ISBLANK(C130))," ",'Údaje poskytovateľa'!$B$7)</f>
        <v xml:space="preserve"> </v>
      </c>
      <c r="B130" s="110"/>
      <c r="C130" s="111"/>
      <c r="D130" s="112"/>
      <c r="E130" s="9"/>
      <c r="F130" s="10"/>
      <c r="G130" s="9"/>
      <c r="H130" s="11"/>
      <c r="I130" s="12"/>
      <c r="J130" s="13"/>
      <c r="K130" s="15"/>
      <c r="L130" s="15"/>
      <c r="M130" s="14"/>
      <c r="N130" s="16"/>
      <c r="O130" s="19"/>
      <c r="P130" s="18"/>
      <c r="Q130" s="19"/>
      <c r="R130" s="20"/>
      <c r="S130" s="20"/>
      <c r="T130" s="95"/>
      <c r="U130" s="38" t="e">
        <f t="shared" si="38"/>
        <v>#VALUE!</v>
      </c>
      <c r="V130" s="39" t="str">
        <f t="shared" si="39"/>
        <v xml:space="preserve"> </v>
      </c>
      <c r="W130" s="38"/>
      <c r="X130" s="35" t="str">
        <f t="shared" si="40"/>
        <v>/</v>
      </c>
      <c r="Y130" s="35" t="str">
        <f t="shared" si="20"/>
        <v/>
      </c>
      <c r="Z130" s="35" t="e">
        <f t="shared" si="41"/>
        <v>#VALUE!</v>
      </c>
      <c r="AA130" s="35" t="e">
        <f t="shared" si="42"/>
        <v>#VALUE!</v>
      </c>
      <c r="AB130" s="40" t="e">
        <f t="shared" si="43"/>
        <v>#VALUE!</v>
      </c>
      <c r="AC130" s="35" t="str">
        <f t="shared" si="44"/>
        <v/>
      </c>
      <c r="AD130" s="35" t="s">
        <v>14</v>
      </c>
      <c r="AE130" s="35" t="str">
        <f t="shared" si="45"/>
        <v/>
      </c>
      <c r="AF130" s="35" t="str">
        <f t="shared" si="28"/>
        <v>/</v>
      </c>
    </row>
    <row r="131" spans="1:32" ht="13.9" x14ac:dyDescent="0.35">
      <c r="A131" s="27" t="str">
        <f>IF((ISBLANK(C131))," ",'Údaje poskytovateľa'!$B$7)</f>
        <v xml:space="preserve"> </v>
      </c>
      <c r="B131" s="110"/>
      <c r="C131" s="111"/>
      <c r="D131" s="112"/>
      <c r="E131" s="9"/>
      <c r="F131" s="10"/>
      <c r="G131" s="9"/>
      <c r="H131" s="11"/>
      <c r="I131" s="12"/>
      <c r="J131" s="13"/>
      <c r="K131" s="15"/>
      <c r="L131" s="15"/>
      <c r="M131" s="14"/>
      <c r="N131" s="16"/>
      <c r="O131" s="19"/>
      <c r="P131" s="18"/>
      <c r="Q131" s="19"/>
      <c r="R131" s="20"/>
      <c r="S131" s="20"/>
      <c r="T131" s="95"/>
      <c r="U131" s="38" t="e">
        <f t="shared" si="38"/>
        <v>#VALUE!</v>
      </c>
      <c r="V131" s="39" t="str">
        <f t="shared" si="39"/>
        <v xml:space="preserve"> </v>
      </c>
      <c r="W131" s="38"/>
      <c r="X131" s="35" t="str">
        <f t="shared" si="40"/>
        <v>/</v>
      </c>
      <c r="Y131" s="35" t="str">
        <f t="shared" si="20"/>
        <v/>
      </c>
      <c r="Z131" s="35" t="e">
        <f t="shared" si="41"/>
        <v>#VALUE!</v>
      </c>
      <c r="AA131" s="35" t="e">
        <f t="shared" si="42"/>
        <v>#VALUE!</v>
      </c>
      <c r="AB131" s="40" t="e">
        <f t="shared" si="43"/>
        <v>#VALUE!</v>
      </c>
      <c r="AC131" s="35" t="str">
        <f t="shared" si="44"/>
        <v/>
      </c>
      <c r="AD131" s="35" t="s">
        <v>14</v>
      </c>
      <c r="AE131" s="35" t="str">
        <f t="shared" si="45"/>
        <v/>
      </c>
      <c r="AF131" s="35" t="str">
        <f t="shared" si="28"/>
        <v>/</v>
      </c>
    </row>
    <row r="132" spans="1:32" ht="13.9" x14ac:dyDescent="0.35">
      <c r="A132" s="27" t="str">
        <f>IF((ISBLANK(C132))," ",'Údaje poskytovateľa'!$B$7)</f>
        <v xml:space="preserve"> </v>
      </c>
      <c r="B132" s="110"/>
      <c r="C132" s="111"/>
      <c r="D132" s="112"/>
      <c r="E132" s="9"/>
      <c r="F132" s="10"/>
      <c r="G132" s="9"/>
      <c r="H132" s="11"/>
      <c r="I132" s="12"/>
      <c r="J132" s="13"/>
      <c r="K132" s="15"/>
      <c r="L132" s="15"/>
      <c r="M132" s="14"/>
      <c r="N132" s="16"/>
      <c r="O132" s="19"/>
      <c r="P132" s="18"/>
      <c r="Q132" s="19"/>
      <c r="R132" s="20"/>
      <c r="S132" s="20"/>
      <c r="T132" s="95"/>
      <c r="U132" s="38" t="e">
        <f t="shared" si="38"/>
        <v>#VALUE!</v>
      </c>
      <c r="V132" s="39" t="str">
        <f t="shared" si="39"/>
        <v xml:space="preserve"> </v>
      </c>
      <c r="W132" s="38"/>
      <c r="X132" s="35" t="str">
        <f t="shared" si="40"/>
        <v>/</v>
      </c>
      <c r="Y132" s="35" t="str">
        <f t="shared" si="20"/>
        <v/>
      </c>
      <c r="Z132" s="35" t="e">
        <f t="shared" si="41"/>
        <v>#VALUE!</v>
      </c>
      <c r="AA132" s="35" t="e">
        <f t="shared" si="42"/>
        <v>#VALUE!</v>
      </c>
      <c r="AB132" s="40" t="e">
        <f t="shared" si="43"/>
        <v>#VALUE!</v>
      </c>
      <c r="AC132" s="35" t="str">
        <f t="shared" si="44"/>
        <v/>
      </c>
      <c r="AD132" s="35" t="s">
        <v>14</v>
      </c>
      <c r="AE132" s="35" t="str">
        <f t="shared" si="45"/>
        <v/>
      </c>
      <c r="AF132" s="35" t="str">
        <f t="shared" si="28"/>
        <v>/</v>
      </c>
    </row>
    <row r="133" spans="1:32" ht="13.9" x14ac:dyDescent="0.35">
      <c r="A133" s="27" t="str">
        <f>IF((ISBLANK(C133))," ",'Údaje poskytovateľa'!$B$7)</f>
        <v xml:space="preserve"> </v>
      </c>
      <c r="B133" s="110"/>
      <c r="C133" s="111"/>
      <c r="D133" s="112"/>
      <c r="E133" s="9"/>
      <c r="F133" s="10"/>
      <c r="G133" s="9"/>
      <c r="H133" s="11"/>
      <c r="I133" s="12"/>
      <c r="J133" s="13"/>
      <c r="K133" s="15"/>
      <c r="L133" s="15"/>
      <c r="M133" s="14"/>
      <c r="N133" s="16"/>
      <c r="O133" s="19"/>
      <c r="P133" s="18"/>
      <c r="Q133" s="19"/>
      <c r="R133" s="20"/>
      <c r="S133" s="20"/>
      <c r="T133" s="95"/>
      <c r="U133" s="38" t="e">
        <f t="shared" si="38"/>
        <v>#VALUE!</v>
      </c>
      <c r="V133" s="39" t="str">
        <f t="shared" si="39"/>
        <v xml:space="preserve"> </v>
      </c>
      <c r="W133" s="38"/>
      <c r="X133" s="35" t="str">
        <f t="shared" si="40"/>
        <v>/</v>
      </c>
      <c r="Y133" s="35" t="str">
        <f t="shared" si="20"/>
        <v/>
      </c>
      <c r="Z133" s="35" t="e">
        <f t="shared" si="41"/>
        <v>#VALUE!</v>
      </c>
      <c r="AA133" s="35" t="e">
        <f t="shared" si="42"/>
        <v>#VALUE!</v>
      </c>
      <c r="AB133" s="40" t="e">
        <f t="shared" si="43"/>
        <v>#VALUE!</v>
      </c>
      <c r="AC133" s="35" t="str">
        <f t="shared" si="44"/>
        <v/>
      </c>
      <c r="AD133" s="35" t="s">
        <v>14</v>
      </c>
      <c r="AE133" s="35" t="str">
        <f t="shared" si="45"/>
        <v/>
      </c>
      <c r="AF133" s="35" t="str">
        <f t="shared" si="28"/>
        <v>/</v>
      </c>
    </row>
    <row r="134" spans="1:32" ht="13.9" x14ac:dyDescent="0.35">
      <c r="A134" s="27" t="str">
        <f>IF((ISBLANK(C134))," ",'Údaje poskytovateľa'!$B$7)</f>
        <v xml:space="preserve"> </v>
      </c>
      <c r="B134" s="110"/>
      <c r="C134" s="111"/>
      <c r="D134" s="112"/>
      <c r="E134" s="9"/>
      <c r="F134" s="10"/>
      <c r="G134" s="9"/>
      <c r="H134" s="11"/>
      <c r="I134" s="12"/>
      <c r="J134" s="13"/>
      <c r="K134" s="15"/>
      <c r="L134" s="15"/>
      <c r="M134" s="14"/>
      <c r="N134" s="16"/>
      <c r="O134" s="19"/>
      <c r="P134" s="18"/>
      <c r="Q134" s="19"/>
      <c r="R134" s="20"/>
      <c r="S134" s="20"/>
      <c r="T134" s="95"/>
      <c r="U134" s="38" t="e">
        <f t="shared" si="38"/>
        <v>#VALUE!</v>
      </c>
      <c r="V134" s="39" t="str">
        <f t="shared" si="39"/>
        <v xml:space="preserve"> </v>
      </c>
      <c r="W134" s="38"/>
      <c r="X134" s="35" t="str">
        <f t="shared" si="40"/>
        <v>/</v>
      </c>
      <c r="Y134" s="35" t="str">
        <f t="shared" si="20"/>
        <v/>
      </c>
      <c r="Z134" s="35" t="e">
        <f t="shared" si="41"/>
        <v>#VALUE!</v>
      </c>
      <c r="AA134" s="35" t="e">
        <f t="shared" si="42"/>
        <v>#VALUE!</v>
      </c>
      <c r="AB134" s="40" t="e">
        <f t="shared" si="43"/>
        <v>#VALUE!</v>
      </c>
      <c r="AC134" s="35" t="str">
        <f t="shared" si="44"/>
        <v/>
      </c>
      <c r="AD134" s="35" t="s">
        <v>14</v>
      </c>
      <c r="AE134" s="35" t="str">
        <f t="shared" si="45"/>
        <v/>
      </c>
      <c r="AF134" s="35" t="str">
        <f t="shared" si="28"/>
        <v>/</v>
      </c>
    </row>
    <row r="135" spans="1:32" ht="13.9" x14ac:dyDescent="0.35">
      <c r="A135" s="27" t="str">
        <f>IF((ISBLANK(C135))," ",'Údaje poskytovateľa'!$B$7)</f>
        <v xml:space="preserve"> </v>
      </c>
      <c r="B135" s="110"/>
      <c r="C135" s="111"/>
      <c r="D135" s="112"/>
      <c r="E135" s="9"/>
      <c r="F135" s="10"/>
      <c r="G135" s="9"/>
      <c r="H135" s="11"/>
      <c r="I135" s="12"/>
      <c r="J135" s="13"/>
      <c r="K135" s="15"/>
      <c r="L135" s="15"/>
      <c r="M135" s="14"/>
      <c r="N135" s="16"/>
      <c r="O135" s="19"/>
      <c r="P135" s="18"/>
      <c r="Q135" s="19"/>
      <c r="R135" s="20"/>
      <c r="S135" s="20"/>
      <c r="T135" s="95"/>
      <c r="U135" s="38" t="e">
        <f t="shared" si="38"/>
        <v>#VALUE!</v>
      </c>
      <c r="V135" s="39" t="str">
        <f t="shared" si="39"/>
        <v xml:space="preserve"> </v>
      </c>
      <c r="W135" s="38"/>
      <c r="X135" s="35" t="str">
        <f t="shared" si="40"/>
        <v>/</v>
      </c>
      <c r="Y135" s="35" t="str">
        <f t="shared" si="20"/>
        <v/>
      </c>
      <c r="Z135" s="35" t="e">
        <f t="shared" si="41"/>
        <v>#VALUE!</v>
      </c>
      <c r="AA135" s="35" t="e">
        <f t="shared" si="42"/>
        <v>#VALUE!</v>
      </c>
      <c r="AB135" s="40" t="e">
        <f t="shared" si="43"/>
        <v>#VALUE!</v>
      </c>
      <c r="AC135" s="35" t="str">
        <f t="shared" si="44"/>
        <v/>
      </c>
      <c r="AD135" s="35" t="s">
        <v>14</v>
      </c>
      <c r="AE135" s="35" t="str">
        <f t="shared" si="45"/>
        <v/>
      </c>
      <c r="AF135" s="35" t="str">
        <f t="shared" si="28"/>
        <v>/</v>
      </c>
    </row>
    <row r="136" spans="1:32" ht="13.9" x14ac:dyDescent="0.35">
      <c r="A136" s="27" t="str">
        <f>IF((ISBLANK(C136))," ",'Údaje poskytovateľa'!$B$7)</f>
        <v xml:space="preserve"> </v>
      </c>
      <c r="B136" s="110"/>
      <c r="C136" s="111"/>
      <c r="D136" s="112"/>
      <c r="E136" s="9"/>
      <c r="F136" s="10"/>
      <c r="G136" s="9"/>
      <c r="H136" s="11"/>
      <c r="I136" s="12"/>
      <c r="J136" s="13"/>
      <c r="K136" s="15"/>
      <c r="L136" s="15"/>
      <c r="M136" s="14"/>
      <c r="N136" s="16"/>
      <c r="O136" s="19"/>
      <c r="P136" s="18"/>
      <c r="Q136" s="19"/>
      <c r="R136" s="20"/>
      <c r="S136" s="20"/>
      <c r="T136" s="95"/>
      <c r="U136" s="38" t="e">
        <f t="shared" si="38"/>
        <v>#VALUE!</v>
      </c>
      <c r="V136" s="39" t="str">
        <f t="shared" si="39"/>
        <v xml:space="preserve"> </v>
      </c>
      <c r="W136" s="38"/>
      <c r="X136" s="35" t="str">
        <f t="shared" si="40"/>
        <v>/</v>
      </c>
      <c r="Y136" s="35" t="str">
        <f t="shared" si="20"/>
        <v/>
      </c>
      <c r="Z136" s="35" t="e">
        <f t="shared" si="41"/>
        <v>#VALUE!</v>
      </c>
      <c r="AA136" s="35" t="e">
        <f t="shared" si="42"/>
        <v>#VALUE!</v>
      </c>
      <c r="AB136" s="40" t="e">
        <f t="shared" si="43"/>
        <v>#VALUE!</v>
      </c>
      <c r="AC136" s="35" t="str">
        <f t="shared" si="44"/>
        <v/>
      </c>
      <c r="AD136" s="35" t="s">
        <v>14</v>
      </c>
      <c r="AE136" s="35" t="str">
        <f t="shared" si="45"/>
        <v/>
      </c>
      <c r="AF136" s="35" t="str">
        <f t="shared" si="28"/>
        <v>/</v>
      </c>
    </row>
    <row r="137" spans="1:32" ht="13.9" x14ac:dyDescent="0.35">
      <c r="A137" s="27" t="str">
        <f>IF((ISBLANK(C137))," ",'Údaje poskytovateľa'!$B$7)</f>
        <v xml:space="preserve"> </v>
      </c>
      <c r="B137" s="110"/>
      <c r="C137" s="111"/>
      <c r="D137" s="112"/>
      <c r="E137" s="9"/>
      <c r="F137" s="10"/>
      <c r="G137" s="9"/>
      <c r="H137" s="11"/>
      <c r="I137" s="12"/>
      <c r="J137" s="13"/>
      <c r="K137" s="15"/>
      <c r="L137" s="15"/>
      <c r="M137" s="14"/>
      <c r="N137" s="16"/>
      <c r="O137" s="19"/>
      <c r="P137" s="18"/>
      <c r="Q137" s="19"/>
      <c r="R137" s="20"/>
      <c r="S137" s="20"/>
      <c r="T137" s="95"/>
      <c r="U137" s="38" t="e">
        <f t="shared" si="38"/>
        <v>#VALUE!</v>
      </c>
      <c r="V137" s="39" t="str">
        <f t="shared" si="39"/>
        <v xml:space="preserve"> </v>
      </c>
      <c r="W137" s="38"/>
      <c r="X137" s="35" t="str">
        <f t="shared" si="40"/>
        <v>/</v>
      </c>
      <c r="Y137" s="35" t="str">
        <f t="shared" si="20"/>
        <v/>
      </c>
      <c r="Z137" s="35" t="e">
        <f t="shared" si="41"/>
        <v>#VALUE!</v>
      </c>
      <c r="AA137" s="35" t="e">
        <f t="shared" si="42"/>
        <v>#VALUE!</v>
      </c>
      <c r="AB137" s="40" t="e">
        <f t="shared" si="43"/>
        <v>#VALUE!</v>
      </c>
      <c r="AC137" s="35" t="str">
        <f t="shared" si="44"/>
        <v/>
      </c>
      <c r="AD137" s="35" t="s">
        <v>14</v>
      </c>
      <c r="AE137" s="35" t="str">
        <f t="shared" si="45"/>
        <v/>
      </c>
      <c r="AF137" s="35" t="str">
        <f t="shared" si="28"/>
        <v>/</v>
      </c>
    </row>
    <row r="138" spans="1:32" ht="13.9" x14ac:dyDescent="0.35">
      <c r="A138" s="27" t="str">
        <f>IF((ISBLANK(C138))," ",'Údaje poskytovateľa'!$B$7)</f>
        <v xml:space="preserve"> </v>
      </c>
      <c r="B138" s="110"/>
      <c r="C138" s="111"/>
      <c r="D138" s="112"/>
      <c r="E138" s="9"/>
      <c r="F138" s="10"/>
      <c r="G138" s="9"/>
      <c r="H138" s="11"/>
      <c r="I138" s="12"/>
      <c r="J138" s="13"/>
      <c r="K138" s="15"/>
      <c r="L138" s="15"/>
      <c r="M138" s="14"/>
      <c r="N138" s="16"/>
      <c r="O138" s="19"/>
      <c r="P138" s="18"/>
      <c r="Q138" s="19"/>
      <c r="R138" s="20"/>
      <c r="S138" s="20"/>
      <c r="T138" s="95"/>
      <c r="U138" s="38" t="e">
        <f t="shared" si="22"/>
        <v>#VALUE!</v>
      </c>
      <c r="V138" s="39" t="str">
        <f t="shared" si="23"/>
        <v xml:space="preserve"> </v>
      </c>
      <c r="W138" s="38"/>
      <c r="X138" s="35" t="str">
        <f t="shared" si="24"/>
        <v>/</v>
      </c>
      <c r="Y138" s="35" t="str">
        <f t="shared" si="20"/>
        <v/>
      </c>
      <c r="Z138" s="35" t="e">
        <f t="shared" si="25"/>
        <v>#VALUE!</v>
      </c>
      <c r="AA138" s="35" t="e">
        <f t="shared" si="26"/>
        <v>#VALUE!</v>
      </c>
      <c r="AB138" s="40" t="e">
        <f t="shared" si="27"/>
        <v>#VALUE!</v>
      </c>
      <c r="AC138" s="35" t="str">
        <f>LEFT(F138,6)</f>
        <v/>
      </c>
      <c r="AD138" s="35" t="s">
        <v>14</v>
      </c>
      <c r="AE138" s="35" t="str">
        <f>RIGHT(F138,3)</f>
        <v/>
      </c>
      <c r="AF138" s="35" t="str">
        <f t="shared" si="28"/>
        <v>/</v>
      </c>
    </row>
    <row r="139" spans="1:32" ht="13.9" x14ac:dyDescent="0.35">
      <c r="A139" s="27" t="str">
        <f>IF((ISBLANK(C139))," ",'Údaje poskytovateľa'!$B$7)</f>
        <v xml:space="preserve"> </v>
      </c>
      <c r="B139" s="110"/>
      <c r="C139" s="111"/>
      <c r="D139" s="112"/>
      <c r="E139" s="9"/>
      <c r="F139" s="10"/>
      <c r="G139" s="9"/>
      <c r="H139" s="11"/>
      <c r="I139" s="12"/>
      <c r="J139" s="13"/>
      <c r="K139" s="15"/>
      <c r="L139" s="15"/>
      <c r="M139" s="14"/>
      <c r="N139" s="16"/>
      <c r="O139" s="19"/>
      <c r="P139" s="18"/>
      <c r="Q139" s="19"/>
      <c r="R139" s="20"/>
      <c r="S139" s="20"/>
      <c r="T139" s="95"/>
      <c r="U139" s="38" t="e">
        <f t="shared" ref="U139" si="46">AB139</f>
        <v>#VALUE!</v>
      </c>
      <c r="V139" s="39" t="str">
        <f t="shared" ref="V139" si="47">CONCATENATE(C139," ",D139)</f>
        <v xml:space="preserve"> </v>
      </c>
      <c r="W139" s="38"/>
      <c r="X139" s="35" t="str">
        <f t="shared" ref="X139" si="48">AF139</f>
        <v>/</v>
      </c>
      <c r="Y139" s="35" t="str">
        <f t="shared" ref="Y139" si="49">MID(X139,5,2)</f>
        <v/>
      </c>
      <c r="Z139" s="35" t="e">
        <f t="shared" ref="Z139" si="50">IF(MID(X139,3,2)*1&gt;50,MID(X139,3,2)-50,MID(X139,3,2)*1)</f>
        <v>#VALUE!</v>
      </c>
      <c r="AA139" s="35" t="e">
        <f t="shared" ref="AA139" si="51">IF(LEN(X139)=10,LEFT(X139,2)+1900,LEFT(X139,2)+IF(LEFT(X139,2)&gt;"53",1900,2000))</f>
        <v>#VALUE!</v>
      </c>
      <c r="AB139" s="40" t="e">
        <f t="shared" ref="AB139" si="52">Y139&amp;"."&amp;Z139&amp;"."&amp;AA139</f>
        <v>#VALUE!</v>
      </c>
      <c r="AC139" s="35" t="str">
        <f>LEFT(F139,6)</f>
        <v/>
      </c>
      <c r="AD139" s="35" t="s">
        <v>14</v>
      </c>
      <c r="AE139" s="35" t="str">
        <f>RIGHT(F139,3)</f>
        <v/>
      </c>
      <c r="AF139" s="35" t="str">
        <f t="shared" si="28"/>
        <v>/</v>
      </c>
    </row>
    <row r="140" spans="1:32" s="43" customFormat="1" ht="13.9" x14ac:dyDescent="0.35">
      <c r="A140" s="52"/>
      <c r="B140" s="96"/>
      <c r="C140" s="97"/>
      <c r="D140" s="97"/>
      <c r="E140" s="97"/>
      <c r="F140" s="98"/>
      <c r="G140" s="97"/>
      <c r="H140" s="99"/>
      <c r="I140" s="100"/>
      <c r="J140" s="101"/>
      <c r="K140" s="102"/>
      <c r="L140" s="102"/>
      <c r="M140" s="102"/>
      <c r="N140" s="98"/>
      <c r="O140" s="102"/>
      <c r="P140" s="103"/>
      <c r="Q140" s="102"/>
      <c r="R140" s="103"/>
      <c r="S140" s="103"/>
      <c r="T140" s="103"/>
      <c r="U140" s="41"/>
      <c r="V140" s="42"/>
      <c r="W140" s="41"/>
      <c r="AB140" s="44"/>
    </row>
    <row r="141" spans="1:32" s="34" customFormat="1" x14ac:dyDescent="0.35">
      <c r="A141" s="53"/>
      <c r="B141" s="82"/>
      <c r="E141" s="120"/>
      <c r="F141" s="120"/>
      <c r="G141" s="120"/>
      <c r="H141" s="120"/>
      <c r="I141" s="120"/>
      <c r="J141" s="120"/>
      <c r="M141" s="105"/>
      <c r="W141" s="104"/>
    </row>
    <row r="142" spans="1:32" s="34" customFormat="1" x14ac:dyDescent="0.35">
      <c r="A142" s="53"/>
      <c r="B142" s="82"/>
      <c r="E142" s="120"/>
      <c r="F142" s="120"/>
      <c r="G142" s="120"/>
      <c r="H142" s="120"/>
      <c r="I142" s="120"/>
      <c r="J142" s="120"/>
      <c r="M142" s="105"/>
      <c r="W142" s="104"/>
    </row>
    <row r="143" spans="1:32" s="34" customFormat="1" x14ac:dyDescent="0.35">
      <c r="A143" s="53"/>
      <c r="B143" s="82"/>
      <c r="E143" s="120"/>
      <c r="F143" s="120"/>
      <c r="G143" s="120"/>
      <c r="H143" s="120"/>
      <c r="I143" s="120"/>
      <c r="J143" s="120"/>
      <c r="M143" s="105"/>
      <c r="W143" s="104"/>
    </row>
    <row r="144" spans="1:32" s="34" customFormat="1" x14ac:dyDescent="0.35">
      <c r="A144" s="53"/>
      <c r="B144" s="82"/>
      <c r="E144" s="120"/>
      <c r="F144" s="120"/>
      <c r="G144" s="120"/>
      <c r="H144" s="120"/>
      <c r="I144" s="120"/>
      <c r="J144" s="120"/>
      <c r="M144" s="105"/>
      <c r="W144" s="104"/>
    </row>
    <row r="145" spans="1:23" s="34" customFormat="1" x14ac:dyDescent="0.35">
      <c r="A145" s="53"/>
      <c r="B145" s="82"/>
      <c r="E145" s="120"/>
      <c r="F145" s="120"/>
      <c r="G145" s="120"/>
      <c r="H145" s="120"/>
      <c r="I145" s="120"/>
      <c r="J145" s="120"/>
      <c r="M145" s="105"/>
      <c r="W145" s="104"/>
    </row>
    <row r="146" spans="1:23" s="34" customFormat="1" x14ac:dyDescent="0.35">
      <c r="A146" s="53"/>
      <c r="B146" s="82"/>
      <c r="E146" s="120"/>
      <c r="F146" s="120"/>
      <c r="G146" s="120"/>
      <c r="H146" s="120"/>
      <c r="I146" s="120"/>
      <c r="J146" s="120"/>
      <c r="M146" s="105"/>
      <c r="W146" s="104"/>
    </row>
    <row r="147" spans="1:23" s="34" customFormat="1" x14ac:dyDescent="0.35">
      <c r="A147" s="53"/>
      <c r="B147" s="82"/>
      <c r="E147" s="120"/>
      <c r="F147" s="120"/>
      <c r="G147" s="120"/>
      <c r="H147" s="120"/>
      <c r="I147" s="120"/>
      <c r="J147" s="120"/>
      <c r="M147" s="105"/>
      <c r="W147" s="104"/>
    </row>
    <row r="148" spans="1:23" s="34" customFormat="1" x14ac:dyDescent="0.35">
      <c r="A148" s="53"/>
      <c r="B148" s="82"/>
      <c r="E148" s="120"/>
      <c r="F148" s="120"/>
      <c r="G148" s="120"/>
      <c r="H148" s="120"/>
      <c r="I148" s="120"/>
      <c r="J148" s="120"/>
      <c r="M148" s="105"/>
      <c r="W148" s="104"/>
    </row>
    <row r="149" spans="1:23" s="34" customFormat="1" x14ac:dyDescent="0.35">
      <c r="A149" s="53"/>
      <c r="B149" s="82"/>
      <c r="I149" s="81"/>
      <c r="J149" s="81"/>
      <c r="M149" s="105"/>
      <c r="W149" s="104"/>
    </row>
    <row r="150" spans="1:23" s="34" customFormat="1" x14ac:dyDescent="0.35">
      <c r="A150" s="53"/>
      <c r="B150" s="82"/>
      <c r="I150" s="81"/>
      <c r="J150" s="81"/>
      <c r="M150" s="105"/>
      <c r="W150" s="104"/>
    </row>
    <row r="151" spans="1:23" s="34" customFormat="1" x14ac:dyDescent="0.35">
      <c r="A151" s="53"/>
      <c r="B151" s="82"/>
      <c r="I151" s="81"/>
      <c r="J151" s="81"/>
      <c r="M151" s="105"/>
      <c r="W151" s="104"/>
    </row>
    <row r="152" spans="1:23" s="34" customFormat="1" x14ac:dyDescent="0.35">
      <c r="A152" s="53"/>
      <c r="B152" s="82"/>
      <c r="I152" s="81"/>
      <c r="J152" s="81"/>
      <c r="M152" s="105"/>
      <c r="W152" s="104"/>
    </row>
    <row r="153" spans="1:23" s="34" customFormat="1" x14ac:dyDescent="0.35">
      <c r="A153" s="53"/>
      <c r="B153" s="82"/>
      <c r="I153" s="81"/>
      <c r="J153" s="81"/>
      <c r="M153" s="105"/>
      <c r="W153" s="104"/>
    </row>
    <row r="154" spans="1:23" s="34" customFormat="1" x14ac:dyDescent="0.35">
      <c r="A154" s="53"/>
      <c r="B154" s="82"/>
      <c r="I154" s="81"/>
      <c r="J154" s="81"/>
      <c r="M154" s="105"/>
      <c r="W154" s="104"/>
    </row>
    <row r="155" spans="1:23" s="34" customFormat="1" x14ac:dyDescent="0.35">
      <c r="A155" s="53"/>
      <c r="B155" s="82"/>
      <c r="I155" s="81"/>
      <c r="J155" s="81"/>
      <c r="M155" s="105"/>
      <c r="W155" s="104"/>
    </row>
    <row r="156" spans="1:23" s="34" customFormat="1" x14ac:dyDescent="0.35">
      <c r="A156" s="53"/>
      <c r="B156" s="82"/>
      <c r="I156" s="81"/>
      <c r="J156" s="81"/>
      <c r="M156" s="105"/>
      <c r="W156" s="104"/>
    </row>
    <row r="157" spans="1:23" s="34" customFormat="1" x14ac:dyDescent="0.35">
      <c r="A157" s="53"/>
      <c r="B157" s="82"/>
      <c r="I157" s="81"/>
      <c r="J157" s="81"/>
      <c r="M157" s="105"/>
      <c r="W157" s="104"/>
    </row>
    <row r="158" spans="1:23" s="34" customFormat="1" x14ac:dyDescent="0.35">
      <c r="A158" s="53"/>
      <c r="B158" s="82"/>
      <c r="I158" s="81"/>
      <c r="J158" s="81"/>
      <c r="M158" s="105"/>
      <c r="W158" s="104"/>
    </row>
    <row r="159" spans="1:23" s="34" customFormat="1" x14ac:dyDescent="0.35">
      <c r="A159" s="53"/>
      <c r="B159" s="82"/>
      <c r="I159" s="81"/>
      <c r="J159" s="81"/>
      <c r="M159" s="105"/>
      <c r="W159" s="104"/>
    </row>
    <row r="160" spans="1:23" s="34" customFormat="1" x14ac:dyDescent="0.35">
      <c r="A160" s="53"/>
      <c r="B160" s="82"/>
      <c r="I160" s="81"/>
      <c r="J160" s="81"/>
      <c r="M160" s="105"/>
      <c r="W160" s="104"/>
    </row>
    <row r="161" spans="1:23" s="34" customFormat="1" x14ac:dyDescent="0.35">
      <c r="A161" s="53"/>
      <c r="B161" s="82"/>
      <c r="I161" s="81"/>
      <c r="J161" s="81"/>
      <c r="M161" s="105"/>
      <c r="W161" s="104"/>
    </row>
    <row r="162" spans="1:23" s="34" customFormat="1" x14ac:dyDescent="0.35">
      <c r="A162" s="53"/>
      <c r="B162" s="82"/>
      <c r="I162" s="81"/>
      <c r="J162" s="81"/>
      <c r="M162" s="105"/>
      <c r="W162" s="104"/>
    </row>
    <row r="163" spans="1:23" s="34" customFormat="1" x14ac:dyDescent="0.35">
      <c r="A163" s="53"/>
      <c r="B163" s="82"/>
      <c r="I163" s="81"/>
      <c r="J163" s="81"/>
      <c r="M163" s="105"/>
      <c r="W163" s="104"/>
    </row>
    <row r="164" spans="1:23" s="34" customFormat="1" x14ac:dyDescent="0.35">
      <c r="A164" s="53"/>
      <c r="B164" s="82"/>
      <c r="I164" s="81"/>
      <c r="J164" s="81"/>
      <c r="M164" s="105"/>
      <c r="W164" s="104"/>
    </row>
    <row r="165" spans="1:23" s="34" customFormat="1" x14ac:dyDescent="0.35">
      <c r="A165" s="53"/>
      <c r="B165" s="82"/>
      <c r="I165" s="81"/>
      <c r="J165" s="81"/>
      <c r="M165" s="105"/>
      <c r="W165" s="104"/>
    </row>
    <row r="166" spans="1:23" s="34" customFormat="1" x14ac:dyDescent="0.35">
      <c r="A166" s="53"/>
      <c r="B166" s="82"/>
      <c r="I166" s="81"/>
      <c r="J166" s="81"/>
      <c r="M166" s="105"/>
      <c r="W166" s="104"/>
    </row>
    <row r="167" spans="1:23" s="34" customFormat="1" x14ac:dyDescent="0.35">
      <c r="A167" s="53"/>
      <c r="B167" s="82"/>
      <c r="I167" s="81"/>
      <c r="J167" s="81"/>
      <c r="M167" s="105"/>
      <c r="W167" s="104"/>
    </row>
    <row r="168" spans="1:23" s="34" customFormat="1" x14ac:dyDescent="0.35">
      <c r="A168" s="53"/>
      <c r="B168" s="82"/>
      <c r="I168" s="81"/>
      <c r="J168" s="81"/>
      <c r="M168" s="105"/>
      <c r="W168" s="104"/>
    </row>
    <row r="169" spans="1:23" s="34" customFormat="1" x14ac:dyDescent="0.35">
      <c r="A169" s="53"/>
      <c r="B169" s="82"/>
      <c r="I169" s="81"/>
      <c r="J169" s="81"/>
      <c r="M169" s="105"/>
      <c r="W169" s="104"/>
    </row>
    <row r="170" spans="1:23" s="34" customFormat="1" x14ac:dyDescent="0.35">
      <c r="A170" s="53"/>
      <c r="B170" s="82"/>
      <c r="I170" s="81"/>
      <c r="J170" s="81"/>
      <c r="M170" s="105"/>
      <c r="W170" s="104"/>
    </row>
    <row r="171" spans="1:23" s="34" customFormat="1" x14ac:dyDescent="0.35">
      <c r="A171" s="53"/>
      <c r="B171" s="82"/>
      <c r="I171" s="81"/>
      <c r="J171" s="81"/>
      <c r="M171" s="105"/>
      <c r="W171" s="104"/>
    </row>
    <row r="172" spans="1:23" s="34" customFormat="1" x14ac:dyDescent="0.35">
      <c r="A172" s="53"/>
      <c r="B172" s="82"/>
      <c r="I172" s="81"/>
      <c r="J172" s="81"/>
      <c r="M172" s="105"/>
      <c r="W172" s="104"/>
    </row>
    <row r="173" spans="1:23" s="34" customFormat="1" x14ac:dyDescent="0.35">
      <c r="A173" s="53"/>
      <c r="B173" s="82"/>
      <c r="I173" s="81"/>
      <c r="J173" s="81"/>
      <c r="M173" s="105"/>
      <c r="W173" s="104"/>
    </row>
    <row r="174" spans="1:23" s="34" customFormat="1" x14ac:dyDescent="0.35">
      <c r="A174" s="53"/>
      <c r="B174" s="82"/>
      <c r="I174" s="81"/>
      <c r="J174" s="81"/>
      <c r="M174" s="105"/>
      <c r="W174" s="104"/>
    </row>
    <row r="175" spans="1:23" s="34" customFormat="1" x14ac:dyDescent="0.35">
      <c r="A175" s="53"/>
      <c r="B175" s="82"/>
      <c r="I175" s="81"/>
      <c r="J175" s="81"/>
      <c r="M175" s="105"/>
      <c r="W175" s="104"/>
    </row>
    <row r="176" spans="1:23" s="34" customFormat="1" x14ac:dyDescent="0.35">
      <c r="A176" s="53"/>
      <c r="B176" s="82"/>
      <c r="I176" s="81"/>
      <c r="J176" s="81"/>
      <c r="M176" s="105"/>
      <c r="W176" s="104"/>
    </row>
    <row r="177" spans="1:23" s="34" customFormat="1" x14ac:dyDescent="0.35">
      <c r="A177" s="53"/>
      <c r="B177" s="82"/>
      <c r="I177" s="81"/>
      <c r="J177" s="81"/>
      <c r="M177" s="105"/>
      <c r="W177" s="104"/>
    </row>
    <row r="178" spans="1:23" s="34" customFormat="1" x14ac:dyDescent="0.35">
      <c r="A178" s="53"/>
      <c r="B178" s="82"/>
      <c r="I178" s="81"/>
      <c r="J178" s="81"/>
      <c r="M178" s="105"/>
      <c r="W178" s="104"/>
    </row>
    <row r="179" spans="1:23" s="34" customFormat="1" x14ac:dyDescent="0.35">
      <c r="A179" s="53"/>
      <c r="B179" s="82"/>
      <c r="I179" s="81"/>
      <c r="J179" s="81"/>
      <c r="M179" s="105"/>
      <c r="W179" s="104"/>
    </row>
    <row r="180" spans="1:23" s="34" customFormat="1" x14ac:dyDescent="0.35">
      <c r="A180" s="53"/>
      <c r="B180" s="82"/>
      <c r="I180" s="81"/>
      <c r="J180" s="81"/>
      <c r="M180" s="105"/>
      <c r="W180" s="104"/>
    </row>
    <row r="181" spans="1:23" s="34" customFormat="1" x14ac:dyDescent="0.35">
      <c r="A181" s="53"/>
      <c r="B181" s="82"/>
      <c r="I181" s="81"/>
      <c r="J181" s="81"/>
      <c r="M181" s="105"/>
      <c r="W181" s="104"/>
    </row>
    <row r="182" spans="1:23" s="34" customFormat="1" x14ac:dyDescent="0.35">
      <c r="A182" s="53"/>
      <c r="B182" s="82"/>
      <c r="I182" s="81"/>
      <c r="J182" s="81"/>
      <c r="M182" s="105"/>
      <c r="W182" s="104"/>
    </row>
    <row r="183" spans="1:23" s="34" customFormat="1" x14ac:dyDescent="0.35">
      <c r="A183" s="53"/>
      <c r="B183" s="82"/>
      <c r="I183" s="81"/>
      <c r="J183" s="81"/>
      <c r="M183" s="105"/>
      <c r="W183" s="104"/>
    </row>
    <row r="184" spans="1:23" s="34" customFormat="1" x14ac:dyDescent="0.35">
      <c r="A184" s="53"/>
      <c r="B184" s="82"/>
      <c r="I184" s="81"/>
      <c r="J184" s="81"/>
      <c r="M184" s="105"/>
      <c r="W184" s="104"/>
    </row>
    <row r="185" spans="1:23" s="34" customFormat="1" x14ac:dyDescent="0.35">
      <c r="A185" s="53"/>
      <c r="B185" s="82"/>
      <c r="I185" s="81"/>
      <c r="J185" s="81"/>
      <c r="M185" s="105"/>
      <c r="W185" s="104"/>
    </row>
    <row r="186" spans="1:23" s="34" customFormat="1" x14ac:dyDescent="0.35">
      <c r="A186" s="53"/>
      <c r="B186" s="82"/>
      <c r="I186" s="81"/>
      <c r="J186" s="81"/>
      <c r="M186" s="105"/>
      <c r="W186" s="104"/>
    </row>
    <row r="187" spans="1:23" s="34" customFormat="1" x14ac:dyDescent="0.35">
      <c r="A187" s="53"/>
      <c r="B187" s="82"/>
      <c r="I187" s="81"/>
      <c r="J187" s="81"/>
      <c r="M187" s="105"/>
      <c r="W187" s="104"/>
    </row>
    <row r="188" spans="1:23" s="34" customFormat="1" x14ac:dyDescent="0.35">
      <c r="A188" s="53"/>
      <c r="B188" s="82"/>
      <c r="I188" s="81"/>
      <c r="J188" s="81"/>
      <c r="M188" s="105"/>
      <c r="W188" s="104"/>
    </row>
    <row r="189" spans="1:23" s="34" customFormat="1" x14ac:dyDescent="0.35">
      <c r="A189" s="53"/>
      <c r="B189" s="82"/>
      <c r="I189" s="81"/>
      <c r="J189" s="81"/>
      <c r="M189" s="105"/>
      <c r="W189" s="104"/>
    </row>
    <row r="190" spans="1:23" s="34" customFormat="1" x14ac:dyDescent="0.35">
      <c r="A190" s="53"/>
      <c r="B190" s="82"/>
      <c r="I190" s="81"/>
      <c r="J190" s="81"/>
      <c r="M190" s="105"/>
      <c r="W190" s="104"/>
    </row>
    <row r="191" spans="1:23" s="34" customFormat="1" x14ac:dyDescent="0.35">
      <c r="A191" s="53"/>
      <c r="B191" s="82"/>
      <c r="I191" s="81"/>
      <c r="J191" s="81"/>
      <c r="M191" s="105"/>
      <c r="W191" s="104"/>
    </row>
    <row r="192" spans="1:23" s="34" customFormat="1" x14ac:dyDescent="0.35">
      <c r="A192" s="53"/>
      <c r="B192" s="82"/>
      <c r="I192" s="81"/>
      <c r="J192" s="81"/>
      <c r="M192" s="105"/>
      <c r="W192" s="104"/>
    </row>
    <row r="193" spans="1:23" s="34" customFormat="1" x14ac:dyDescent="0.35">
      <c r="A193" s="53"/>
      <c r="B193" s="82"/>
      <c r="I193" s="81"/>
      <c r="J193" s="81"/>
      <c r="M193" s="105"/>
      <c r="W193" s="104"/>
    </row>
    <row r="194" spans="1:23" s="34" customFormat="1" x14ac:dyDescent="0.35">
      <c r="A194" s="53"/>
      <c r="B194" s="82"/>
      <c r="I194" s="81"/>
      <c r="J194" s="81"/>
      <c r="M194" s="105"/>
      <c r="W194" s="104"/>
    </row>
    <row r="195" spans="1:23" s="34" customFormat="1" x14ac:dyDescent="0.35">
      <c r="A195" s="53"/>
      <c r="B195" s="82"/>
      <c r="I195" s="81"/>
      <c r="J195" s="81"/>
      <c r="M195" s="105"/>
      <c r="W195" s="104"/>
    </row>
    <row r="196" spans="1:23" s="34" customFormat="1" x14ac:dyDescent="0.35">
      <c r="A196" s="53"/>
      <c r="B196" s="82"/>
      <c r="I196" s="81"/>
      <c r="J196" s="81"/>
      <c r="M196" s="105"/>
      <c r="W196" s="104"/>
    </row>
    <row r="197" spans="1:23" s="34" customFormat="1" x14ac:dyDescent="0.35">
      <c r="A197" s="53"/>
      <c r="B197" s="82"/>
      <c r="I197" s="81"/>
      <c r="J197" s="81"/>
      <c r="M197" s="105"/>
      <c r="W197" s="104"/>
    </row>
    <row r="198" spans="1:23" s="34" customFormat="1" x14ac:dyDescent="0.35">
      <c r="A198" s="53"/>
      <c r="B198" s="82"/>
      <c r="I198" s="81"/>
      <c r="J198" s="81"/>
      <c r="M198" s="105"/>
      <c r="W198" s="104"/>
    </row>
    <row r="199" spans="1:23" s="34" customFormat="1" x14ac:dyDescent="0.35">
      <c r="A199" s="53"/>
      <c r="B199" s="82"/>
      <c r="I199" s="81"/>
      <c r="J199" s="81"/>
      <c r="M199" s="105"/>
      <c r="W199" s="104"/>
    </row>
    <row r="200" spans="1:23" s="34" customFormat="1" x14ac:dyDescent="0.35">
      <c r="A200" s="53"/>
      <c r="B200" s="82"/>
      <c r="I200" s="81"/>
      <c r="J200" s="81"/>
      <c r="M200" s="105"/>
      <c r="W200" s="104"/>
    </row>
  </sheetData>
  <sheetProtection algorithmName="SHA-512" hashValue="gvDPry0l3MPAR8ZXrmBcy7ZdQl+VoVgtWDnjdQ/gVMROmHS7vL3Zh9q7pTjztAb/WLVKyeNO7j/QdZDSWMR+cQ==" saltValue="SwZDqnSXPQumdGa5qSGkog==" spinCount="100000" sheet="1" objects="1" scenarios="1"/>
  <mergeCells count="4">
    <mergeCell ref="E141:J148"/>
    <mergeCell ref="N7:S7"/>
    <mergeCell ref="U7:W7"/>
    <mergeCell ref="B7:M7"/>
  </mergeCells>
  <phoneticPr fontId="9" type="noConversion"/>
  <dataValidations count="1">
    <dataValidation type="whole" allowBlank="1" showInputMessage="1" showErrorMessage="1" sqref="B9">
      <formula1>0</formula1>
      <formula2>130</formula2>
    </dataValidation>
  </dataValidations>
  <pageMargins left="0.51181102362204722" right="0.31496062992125984" top="0.74803149606299213" bottom="0.74803149606299213" header="0.31496062992125984" footer="0.31496062992125984"/>
  <pageSetup paperSize="8" scale="54" fitToHeight="0" orientation="landscape" r:id="rId1"/>
  <headerFooter>
    <oddHeader>&amp;C&amp;G</oddHeader>
  </headerFooter>
  <rowBreaks count="1" manualBreakCount="1">
    <brk id="76" max="18" man="1"/>
  </rowBreaks>
  <colBreaks count="1" manualBreakCount="1">
    <brk id="19" max="1048575" man="1"/>
  </col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Pomocné!$G$3:$G$132</xm:f>
          </x14:formula1>
          <xm:sqref>B10:B139</xm:sqref>
        </x14:dataValidation>
        <x14:dataValidation type="list" allowBlank="1" showInputMessage="1" showErrorMessage="1">
          <x14:formula1>
            <xm:f>Pomocné!$K$4:$K$5</xm:f>
          </x14:formula1>
          <xm:sqref>I10:I139</xm:sqref>
        </x14:dataValidation>
        <x14:dataValidation type="list" allowBlank="1" showInputMessage="1" showErrorMessage="1">
          <x14:formula1>
            <xm:f>Pomocné!$N$4:$N$11</xm:f>
          </x14:formula1>
          <xm:sqref>M10:M139</xm:sqref>
        </x14:dataValidation>
        <x14:dataValidation type="list" allowBlank="1" showInputMessage="1" showErrorMessage="1">
          <x14:formula1>
            <xm:f>Pomocné!$E$3:$E$4</xm:f>
          </x14:formula1>
          <xm:sqref>G10:G139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11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ColWidth="9.1328125" defaultRowHeight="13.9" x14ac:dyDescent="0.4"/>
  <cols>
    <col min="1" max="1" width="36" style="54" customWidth="1"/>
    <col min="2" max="2" width="8.1328125" style="109" customWidth="1"/>
    <col min="3" max="3" width="18.265625" style="73" customWidth="1"/>
    <col min="4" max="4" width="21.86328125" style="73" customWidth="1"/>
    <col min="5" max="5" width="42" style="46" customWidth="1"/>
    <col min="6" max="6" width="7.73046875" style="46" customWidth="1"/>
    <col min="7" max="7" width="10.3984375" style="46" customWidth="1"/>
    <col min="8" max="8" width="13.59765625" style="46" customWidth="1"/>
    <col min="9" max="39" width="9.1328125" style="34"/>
    <col min="40" max="16384" width="9.1328125" style="46"/>
  </cols>
  <sheetData>
    <row r="1" spans="1:8" s="30" customFormat="1" ht="17.100000000000001" customHeight="1" x14ac:dyDescent="0.5">
      <c r="A1" s="48" t="s">
        <v>51</v>
      </c>
      <c r="B1" s="48"/>
      <c r="C1" s="55"/>
      <c r="D1" s="56"/>
      <c r="E1" s="57"/>
      <c r="F1" s="57"/>
      <c r="G1" s="57"/>
      <c r="H1" s="57"/>
    </row>
    <row r="2" spans="1:8" s="30" customFormat="1" ht="17.100000000000001" customHeight="1" x14ac:dyDescent="0.45">
      <c r="A2" s="49"/>
      <c r="B2" s="49"/>
      <c r="C2" s="55"/>
      <c r="D2" s="55"/>
      <c r="E2" s="57"/>
      <c r="F2" s="57"/>
      <c r="G2" s="57"/>
      <c r="H2" s="57"/>
    </row>
    <row r="3" spans="1:8" s="30" customFormat="1" ht="17.100000000000001" customHeight="1" x14ac:dyDescent="0.45">
      <c r="A3" s="48" t="s">
        <v>1</v>
      </c>
      <c r="B3" s="48"/>
      <c r="C3" s="55"/>
      <c r="D3" s="55"/>
      <c r="E3" s="57"/>
      <c r="F3" s="57"/>
      <c r="G3" s="57"/>
      <c r="H3" s="57"/>
    </row>
    <row r="4" spans="1:8" s="34" customFormat="1" ht="17.100000000000001" customHeight="1" x14ac:dyDescent="0.35">
      <c r="A4" s="51"/>
      <c r="B4" s="51"/>
      <c r="C4" s="69"/>
      <c r="D4" s="69"/>
    </row>
    <row r="5" spans="1:8" s="34" customFormat="1" ht="17.100000000000001" customHeight="1" x14ac:dyDescent="0.4">
      <c r="A5" s="50"/>
      <c r="B5" s="50"/>
      <c r="C5" s="69"/>
      <c r="D5" s="70"/>
    </row>
    <row r="6" spans="1:8" s="34" customFormat="1" x14ac:dyDescent="0.4">
      <c r="A6" s="51"/>
      <c r="B6" s="51"/>
      <c r="C6" s="69"/>
      <c r="D6" s="70"/>
    </row>
    <row r="7" spans="1:8" ht="74.25" customHeight="1" x14ac:dyDescent="0.35">
      <c r="A7" s="127" t="s">
        <v>54</v>
      </c>
      <c r="B7" s="125" t="s">
        <v>39</v>
      </c>
      <c r="C7" s="127" t="s">
        <v>57</v>
      </c>
      <c r="D7" s="127" t="s">
        <v>58</v>
      </c>
      <c r="E7" s="121" t="s">
        <v>40</v>
      </c>
      <c r="F7" s="122"/>
      <c r="G7" s="122"/>
      <c r="H7" s="123"/>
    </row>
    <row r="8" spans="1:8" ht="91.5" customHeight="1" x14ac:dyDescent="0.35">
      <c r="A8" s="128"/>
      <c r="B8" s="126"/>
      <c r="C8" s="128"/>
      <c r="D8" s="128"/>
      <c r="E8" s="91" t="s">
        <v>24</v>
      </c>
      <c r="F8" s="91" t="s">
        <v>38</v>
      </c>
      <c r="G8" s="28" t="s">
        <v>2</v>
      </c>
      <c r="H8" s="28" t="s">
        <v>16</v>
      </c>
    </row>
    <row r="9" spans="1:8" ht="15" customHeight="1" x14ac:dyDescent="0.4">
      <c r="A9" s="74" t="str">
        <f>IF(ISBLANK(B9)," ",'Údaje poskytovateľa'!$B$7)</f>
        <v xml:space="preserve"> </v>
      </c>
      <c r="B9" s="66"/>
      <c r="C9" s="93" t="str">
        <f>IF((ISBLANK(B9))," ",VLOOKUP('Zoznam klientov'!B9,'Údaje o zamestnancovi'!$B$10:$M$139,2,0))</f>
        <v xml:space="preserve"> </v>
      </c>
      <c r="D9" s="71" t="str">
        <f>IF((ISBLANK(B9))," ",VLOOKUP('Zoznam klientov'!B9,'Údaje o zamestnancovi'!$B$10:$M$139,3,0))</f>
        <v xml:space="preserve"> </v>
      </c>
      <c r="E9" s="14"/>
      <c r="F9" s="67"/>
      <c r="G9" s="14"/>
      <c r="H9" s="68"/>
    </row>
    <row r="10" spans="1:8" ht="15" customHeight="1" x14ac:dyDescent="0.4">
      <c r="A10" s="74" t="str">
        <f>IF(ISBLANK(B10)," ",'Údaje poskytovateľa'!$B$7)</f>
        <v xml:space="preserve"> </v>
      </c>
      <c r="B10" s="66"/>
      <c r="C10" s="93" t="str">
        <f>IF((ISBLANK(B10))," ",VLOOKUP('Zoznam klientov'!B10,'Údaje o zamestnancovi'!$B$10:$M$139,2,0))</f>
        <v xml:space="preserve"> </v>
      </c>
      <c r="D10" s="71" t="str">
        <f>IF((ISBLANK(B10))," ",VLOOKUP('Zoznam klientov'!B10,'Údaje o zamestnancovi'!$B$10:$M$139,3,0))</f>
        <v xml:space="preserve"> </v>
      </c>
      <c r="E10" s="14"/>
      <c r="F10" s="67"/>
      <c r="G10" s="14"/>
      <c r="H10" s="68"/>
    </row>
    <row r="11" spans="1:8" ht="15" customHeight="1" x14ac:dyDescent="0.4">
      <c r="A11" s="74" t="str">
        <f>IF(ISBLANK(B11)," ",'Údaje poskytovateľa'!$B$7)</f>
        <v xml:space="preserve"> </v>
      </c>
      <c r="B11" s="66"/>
      <c r="C11" s="93" t="str">
        <f>IF((ISBLANK(B11))," ",VLOOKUP('Zoznam klientov'!B11,'Údaje o zamestnancovi'!$B$10:$M$139,2,0))</f>
        <v xml:space="preserve"> </v>
      </c>
      <c r="D11" s="71" t="str">
        <f>IF((ISBLANK(B11))," ",VLOOKUP('Zoznam klientov'!B11,'Údaje o zamestnancovi'!$B$10:$M$139,3,0))</f>
        <v xml:space="preserve"> </v>
      </c>
      <c r="E11" s="14"/>
      <c r="F11" s="67"/>
      <c r="G11" s="14"/>
      <c r="H11" s="68"/>
    </row>
    <row r="12" spans="1:8" ht="15" customHeight="1" x14ac:dyDescent="0.4">
      <c r="A12" s="74" t="str">
        <f>IF(ISBLANK(B12)," ",'Údaje poskytovateľa'!$B$7)</f>
        <v xml:space="preserve"> </v>
      </c>
      <c r="B12" s="66"/>
      <c r="C12" s="93" t="str">
        <f>IF((ISBLANK(B12))," ",VLOOKUP('Zoznam klientov'!B12,'Údaje o zamestnancovi'!$B$10:$M$139,2,0))</f>
        <v xml:space="preserve"> </v>
      </c>
      <c r="D12" s="71" t="str">
        <f>IF((ISBLANK(B12))," ",VLOOKUP('Zoznam klientov'!B12,'Údaje o zamestnancovi'!$B$10:$M$139,3,0))</f>
        <v xml:space="preserve"> </v>
      </c>
      <c r="E12" s="14"/>
      <c r="F12" s="67"/>
      <c r="G12" s="14"/>
      <c r="H12" s="68"/>
    </row>
    <row r="13" spans="1:8" ht="15" customHeight="1" x14ac:dyDescent="0.4">
      <c r="A13" s="74" t="str">
        <f>IF(ISBLANK(B13)," ",'Údaje poskytovateľa'!$B$7)</f>
        <v xml:space="preserve"> </v>
      </c>
      <c r="B13" s="66"/>
      <c r="C13" s="93" t="str">
        <f>IF((ISBLANK(B13))," ",VLOOKUP('Zoznam klientov'!B13,'Údaje o zamestnancovi'!$B$10:$M$139,2,0))</f>
        <v xml:space="preserve"> </v>
      </c>
      <c r="D13" s="71" t="str">
        <f>IF((ISBLANK(B13))," ",VLOOKUP('Zoznam klientov'!B13,'Údaje o zamestnancovi'!$B$10:$M$139,3,0))</f>
        <v xml:space="preserve"> </v>
      </c>
      <c r="E13" s="14"/>
      <c r="F13" s="67"/>
      <c r="G13" s="14"/>
      <c r="H13" s="68"/>
    </row>
    <row r="14" spans="1:8" ht="15" customHeight="1" x14ac:dyDescent="0.4">
      <c r="A14" s="74" t="str">
        <f>IF(ISBLANK(B14)," ",'Údaje poskytovateľa'!$B$7)</f>
        <v xml:space="preserve"> </v>
      </c>
      <c r="B14" s="66"/>
      <c r="C14" s="93" t="str">
        <f>IF((ISBLANK(B14))," ",VLOOKUP('Zoznam klientov'!B14,'Údaje o zamestnancovi'!$B$10:$M$139,2,0))</f>
        <v xml:space="preserve"> </v>
      </c>
      <c r="D14" s="71" t="str">
        <f>IF((ISBLANK(B14))," ",VLOOKUP('Zoznam klientov'!B14,'Údaje o zamestnancovi'!$B$10:$M$139,3,0))</f>
        <v xml:space="preserve"> </v>
      </c>
      <c r="E14" s="14"/>
      <c r="F14" s="67"/>
      <c r="G14" s="14"/>
      <c r="H14" s="68"/>
    </row>
    <row r="15" spans="1:8" ht="15" customHeight="1" x14ac:dyDescent="0.4">
      <c r="A15" s="74" t="str">
        <f>IF(ISBLANK(B15)," ",'Údaje poskytovateľa'!$B$7)</f>
        <v xml:space="preserve"> </v>
      </c>
      <c r="B15" s="66"/>
      <c r="C15" s="93" t="str">
        <f>IF((ISBLANK(B15))," ",VLOOKUP('Zoznam klientov'!B15,'Údaje o zamestnancovi'!$B$10:$M$139,2,0))</f>
        <v xml:space="preserve"> </v>
      </c>
      <c r="D15" s="71" t="str">
        <f>IF((ISBLANK(B15))," ",VLOOKUP('Zoznam klientov'!B15,'Údaje o zamestnancovi'!$B$10:$M$139,3,0))</f>
        <v xml:space="preserve"> </v>
      </c>
      <c r="E15" s="14"/>
      <c r="F15" s="67"/>
      <c r="G15" s="14"/>
      <c r="H15" s="68"/>
    </row>
    <row r="16" spans="1:8" ht="15" customHeight="1" x14ac:dyDescent="0.4">
      <c r="A16" s="74" t="str">
        <f>IF(ISBLANK(B16)," ",'Údaje poskytovateľa'!$B$7)</f>
        <v xml:space="preserve"> </v>
      </c>
      <c r="B16" s="66"/>
      <c r="C16" s="93" t="str">
        <f>IF((ISBLANK(B16))," ",VLOOKUP('Zoznam klientov'!B16,'Údaje o zamestnancovi'!$B$10:$M$139,2,0))</f>
        <v xml:space="preserve"> </v>
      </c>
      <c r="D16" s="71" t="str">
        <f>IF((ISBLANK(B16))," ",VLOOKUP('Zoznam klientov'!B16,'Údaje o zamestnancovi'!$B$10:$M$139,3,0))</f>
        <v xml:space="preserve"> </v>
      </c>
      <c r="E16" s="14"/>
      <c r="F16" s="67"/>
      <c r="G16" s="14"/>
      <c r="H16" s="68"/>
    </row>
    <row r="17" spans="1:8" ht="15" customHeight="1" x14ac:dyDescent="0.4">
      <c r="A17" s="74" t="str">
        <f>IF(ISBLANK(B17)," ",'Údaje poskytovateľa'!$B$7)</f>
        <v xml:space="preserve"> </v>
      </c>
      <c r="B17" s="66"/>
      <c r="C17" s="93" t="str">
        <f>IF((ISBLANK(B17))," ",VLOOKUP('Zoznam klientov'!B17,'Údaje o zamestnancovi'!$B$10:$M$139,2,0))</f>
        <v xml:space="preserve"> </v>
      </c>
      <c r="D17" s="71" t="str">
        <f>IF((ISBLANK(B17))," ",VLOOKUP('Zoznam klientov'!B17,'Údaje o zamestnancovi'!$B$10:$M$139,3,0))</f>
        <v xml:space="preserve"> </v>
      </c>
      <c r="E17" s="14"/>
      <c r="F17" s="67"/>
      <c r="G17" s="14"/>
      <c r="H17" s="68"/>
    </row>
    <row r="18" spans="1:8" ht="15" customHeight="1" x14ac:dyDescent="0.4">
      <c r="A18" s="74" t="str">
        <f>IF(ISBLANK(B18)," ",'Údaje poskytovateľa'!$B$7)</f>
        <v xml:space="preserve"> </v>
      </c>
      <c r="B18" s="66"/>
      <c r="C18" s="93" t="str">
        <f>IF((ISBLANK(B18))," ",VLOOKUP('Zoznam klientov'!B18,'Údaje o zamestnancovi'!$B$10:$M$139,2,0))</f>
        <v xml:space="preserve"> </v>
      </c>
      <c r="D18" s="71" t="str">
        <f>IF((ISBLANK(B18))," ",VLOOKUP('Zoznam klientov'!B18,'Údaje o zamestnancovi'!$B$10:$M$139,3,0))</f>
        <v xml:space="preserve"> </v>
      </c>
      <c r="E18" s="14"/>
      <c r="F18" s="67"/>
      <c r="G18" s="14"/>
      <c r="H18" s="68"/>
    </row>
    <row r="19" spans="1:8" ht="15" customHeight="1" x14ac:dyDescent="0.4">
      <c r="A19" s="74" t="str">
        <f>IF(ISBLANK(B19)," ",'Údaje poskytovateľa'!$B$7)</f>
        <v xml:space="preserve"> </v>
      </c>
      <c r="B19" s="66"/>
      <c r="C19" s="93" t="str">
        <f>IF((ISBLANK(B19))," ",VLOOKUP('Zoznam klientov'!B19,'Údaje o zamestnancovi'!$B$10:$M$139,2,0))</f>
        <v xml:space="preserve"> </v>
      </c>
      <c r="D19" s="71" t="str">
        <f>IF((ISBLANK(B19))," ",VLOOKUP('Zoznam klientov'!B19,'Údaje o zamestnancovi'!$B$10:$M$139,3,0))</f>
        <v xml:space="preserve"> </v>
      </c>
      <c r="E19" s="14"/>
      <c r="F19" s="67"/>
      <c r="G19" s="14"/>
      <c r="H19" s="68"/>
    </row>
    <row r="20" spans="1:8" ht="15" customHeight="1" x14ac:dyDescent="0.4">
      <c r="A20" s="74" t="str">
        <f>IF(ISBLANK(B20)," ",'Údaje poskytovateľa'!$B$7)</f>
        <v xml:space="preserve"> </v>
      </c>
      <c r="B20" s="66"/>
      <c r="C20" s="93" t="str">
        <f>IF((ISBLANK(B20))," ",VLOOKUP('Zoznam klientov'!B20,'Údaje o zamestnancovi'!$B$10:$M$139,2,0))</f>
        <v xml:space="preserve"> </v>
      </c>
      <c r="D20" s="71" t="str">
        <f>IF((ISBLANK(B20))," ",VLOOKUP('Zoznam klientov'!B20,'Údaje o zamestnancovi'!$B$10:$M$139,3,0))</f>
        <v xml:space="preserve"> </v>
      </c>
      <c r="E20" s="14"/>
      <c r="F20" s="67"/>
      <c r="G20" s="14"/>
      <c r="H20" s="68"/>
    </row>
    <row r="21" spans="1:8" ht="15" customHeight="1" x14ac:dyDescent="0.4">
      <c r="A21" s="74" t="str">
        <f>IF(ISBLANK(B21)," ",'Údaje poskytovateľa'!$B$7)</f>
        <v xml:space="preserve"> </v>
      </c>
      <c r="B21" s="66"/>
      <c r="C21" s="93" t="str">
        <f>IF((ISBLANK(B21))," ",VLOOKUP('Zoznam klientov'!B21,'Údaje o zamestnancovi'!$B$10:$M$139,2,0))</f>
        <v xml:space="preserve"> </v>
      </c>
      <c r="D21" s="71" t="str">
        <f>IF((ISBLANK(B21))," ",VLOOKUP('Zoznam klientov'!B21,'Údaje o zamestnancovi'!$B$10:$M$139,3,0))</f>
        <v xml:space="preserve"> </v>
      </c>
      <c r="E21" s="14"/>
      <c r="F21" s="67"/>
      <c r="G21" s="14"/>
      <c r="H21" s="68"/>
    </row>
    <row r="22" spans="1:8" ht="15" customHeight="1" x14ac:dyDescent="0.4">
      <c r="A22" s="74" t="str">
        <f>IF(ISBLANK(B22)," ",'Údaje poskytovateľa'!$B$7)</f>
        <v xml:space="preserve"> </v>
      </c>
      <c r="B22" s="66"/>
      <c r="C22" s="93" t="str">
        <f>IF((ISBLANK(B22))," ",VLOOKUP('Zoznam klientov'!B22,'Údaje o zamestnancovi'!$B$10:$M$139,2,0))</f>
        <v xml:space="preserve"> </v>
      </c>
      <c r="D22" s="71" t="str">
        <f>IF((ISBLANK(B22))," ",VLOOKUP('Zoznam klientov'!B22,'Údaje o zamestnancovi'!$B$10:$M$139,3,0))</f>
        <v xml:space="preserve"> </v>
      </c>
      <c r="E22" s="14"/>
      <c r="F22" s="67"/>
      <c r="G22" s="14"/>
      <c r="H22" s="68"/>
    </row>
    <row r="23" spans="1:8" ht="15" customHeight="1" x14ac:dyDescent="0.4">
      <c r="A23" s="74" t="str">
        <f>IF(ISBLANK(B23)," ",'Údaje poskytovateľa'!$B$7)</f>
        <v xml:space="preserve"> </v>
      </c>
      <c r="B23" s="66"/>
      <c r="C23" s="93" t="str">
        <f>IF((ISBLANK(B23))," ",VLOOKUP('Zoznam klientov'!B23,'Údaje o zamestnancovi'!$B$10:$M$139,2,0))</f>
        <v xml:space="preserve"> </v>
      </c>
      <c r="D23" s="71" t="str">
        <f>IF((ISBLANK(B23))," ",VLOOKUP('Zoznam klientov'!B23,'Údaje o zamestnancovi'!$B$10:$M$139,3,0))</f>
        <v xml:space="preserve"> </v>
      </c>
      <c r="E23" s="14"/>
      <c r="F23" s="67"/>
      <c r="G23" s="14"/>
      <c r="H23" s="68"/>
    </row>
    <row r="24" spans="1:8" ht="15" customHeight="1" x14ac:dyDescent="0.4">
      <c r="A24" s="74" t="str">
        <f>IF(ISBLANK(B24)," ",'Údaje poskytovateľa'!$B$7)</f>
        <v xml:space="preserve"> </v>
      </c>
      <c r="B24" s="66"/>
      <c r="C24" s="93" t="str">
        <f>IF((ISBLANK(B24))," ",VLOOKUP('Zoznam klientov'!B24,'Údaje o zamestnancovi'!$B$10:$M$139,2,0))</f>
        <v xml:space="preserve"> </v>
      </c>
      <c r="D24" s="71" t="str">
        <f>IF((ISBLANK(B24))," ",VLOOKUP('Zoznam klientov'!B24,'Údaje o zamestnancovi'!$B$10:$M$139,3,0))</f>
        <v xml:space="preserve"> </v>
      </c>
      <c r="E24" s="14"/>
      <c r="F24" s="67"/>
      <c r="G24" s="14"/>
      <c r="H24" s="68"/>
    </row>
    <row r="25" spans="1:8" ht="15" customHeight="1" x14ac:dyDescent="0.4">
      <c r="A25" s="74" t="str">
        <f>IF(ISBLANK(B25)," ",'Údaje poskytovateľa'!$B$7)</f>
        <v xml:space="preserve"> </v>
      </c>
      <c r="B25" s="66"/>
      <c r="C25" s="93" t="str">
        <f>IF((ISBLANK(B25))," ",VLOOKUP('Zoznam klientov'!B25,'Údaje o zamestnancovi'!$B$10:$M$139,2,0))</f>
        <v xml:space="preserve"> </v>
      </c>
      <c r="D25" s="71" t="str">
        <f>IF((ISBLANK(B25))," ",VLOOKUP('Zoznam klientov'!B25,'Údaje o zamestnancovi'!$B$10:$M$139,3,0))</f>
        <v xml:space="preserve"> </v>
      </c>
      <c r="E25" s="14"/>
      <c r="F25" s="67"/>
      <c r="G25" s="14"/>
      <c r="H25" s="68"/>
    </row>
    <row r="26" spans="1:8" ht="15" customHeight="1" x14ac:dyDescent="0.4">
      <c r="A26" s="74" t="str">
        <f>IF(ISBLANK(B26)," ",'Údaje poskytovateľa'!$B$7)</f>
        <v xml:space="preserve"> </v>
      </c>
      <c r="B26" s="66"/>
      <c r="C26" s="93" t="str">
        <f>IF((ISBLANK(B26))," ",VLOOKUP('Zoznam klientov'!B26,'Údaje o zamestnancovi'!$B$10:$M$139,2,0))</f>
        <v xml:space="preserve"> </v>
      </c>
      <c r="D26" s="71" t="str">
        <f>IF((ISBLANK(B26))," ",VLOOKUP('Zoznam klientov'!B26,'Údaje o zamestnancovi'!$B$10:$M$139,3,0))</f>
        <v xml:space="preserve"> </v>
      </c>
      <c r="E26" s="14"/>
      <c r="F26" s="67"/>
      <c r="G26" s="14"/>
      <c r="H26" s="68"/>
    </row>
    <row r="27" spans="1:8" ht="15" customHeight="1" x14ac:dyDescent="0.4">
      <c r="A27" s="74" t="str">
        <f>IF(ISBLANK(B27)," ",'Údaje poskytovateľa'!$B$7)</f>
        <v xml:space="preserve"> </v>
      </c>
      <c r="B27" s="66"/>
      <c r="C27" s="93" t="str">
        <f>IF((ISBLANK(B27))," ",VLOOKUP('Zoznam klientov'!B27,'Údaje o zamestnancovi'!$B$10:$M$139,2,0))</f>
        <v xml:space="preserve"> </v>
      </c>
      <c r="D27" s="71" t="str">
        <f>IF((ISBLANK(B27))," ",VLOOKUP('Zoznam klientov'!B27,'Údaje o zamestnancovi'!$B$10:$M$139,3,0))</f>
        <v xml:space="preserve"> </v>
      </c>
      <c r="E27" s="14"/>
      <c r="F27" s="67"/>
      <c r="G27" s="14"/>
      <c r="H27" s="68"/>
    </row>
    <row r="28" spans="1:8" ht="15" customHeight="1" x14ac:dyDescent="0.4">
      <c r="A28" s="74" t="str">
        <f>IF(ISBLANK(B28)," ",'Údaje poskytovateľa'!$B$7)</f>
        <v xml:space="preserve"> </v>
      </c>
      <c r="B28" s="66"/>
      <c r="C28" s="93" t="str">
        <f>IF((ISBLANK(B28))," ",VLOOKUP('Zoznam klientov'!B28,'Údaje o zamestnancovi'!$B$10:$M$139,2,0))</f>
        <v xml:space="preserve"> </v>
      </c>
      <c r="D28" s="71" t="str">
        <f>IF((ISBLANK(B28))," ",VLOOKUP('Zoznam klientov'!B28,'Údaje o zamestnancovi'!$B$10:$M$139,3,0))</f>
        <v xml:space="preserve"> </v>
      </c>
      <c r="E28" s="14"/>
      <c r="F28" s="67"/>
      <c r="G28" s="14"/>
      <c r="H28" s="68"/>
    </row>
    <row r="29" spans="1:8" ht="15" customHeight="1" x14ac:dyDescent="0.4">
      <c r="A29" s="74" t="str">
        <f>IF(ISBLANK(B29)," ",'Údaje poskytovateľa'!$B$7)</f>
        <v xml:space="preserve"> </v>
      </c>
      <c r="B29" s="66"/>
      <c r="C29" s="93" t="str">
        <f>IF((ISBLANK(B29))," ",VLOOKUP('Zoznam klientov'!B29,'Údaje o zamestnancovi'!$B$10:$M$139,2,0))</f>
        <v xml:space="preserve"> </v>
      </c>
      <c r="D29" s="71" t="str">
        <f>IF((ISBLANK(B29))," ",VLOOKUP('Zoznam klientov'!B29,'Údaje o zamestnancovi'!$B$10:$M$139,3,0))</f>
        <v xml:space="preserve"> </v>
      </c>
      <c r="E29" s="14"/>
      <c r="F29" s="67"/>
      <c r="G29" s="14"/>
      <c r="H29" s="68"/>
    </row>
    <row r="30" spans="1:8" ht="15" customHeight="1" x14ac:dyDescent="0.4">
      <c r="A30" s="74" t="str">
        <f>IF(ISBLANK(B30)," ",'Údaje poskytovateľa'!$B$7)</f>
        <v xml:space="preserve"> </v>
      </c>
      <c r="B30" s="66"/>
      <c r="C30" s="93" t="str">
        <f>IF((ISBLANK(B30))," ",VLOOKUP('Zoznam klientov'!B30,'Údaje o zamestnancovi'!$B$10:$M$139,2,0))</f>
        <v xml:space="preserve"> </v>
      </c>
      <c r="D30" s="71" t="str">
        <f>IF((ISBLANK(B30))," ",VLOOKUP('Zoznam klientov'!B30,'Údaje o zamestnancovi'!$B$10:$M$139,3,0))</f>
        <v xml:space="preserve"> </v>
      </c>
      <c r="E30" s="14"/>
      <c r="F30" s="67"/>
      <c r="G30" s="14"/>
      <c r="H30" s="68"/>
    </row>
    <row r="31" spans="1:8" ht="15" customHeight="1" x14ac:dyDescent="0.4">
      <c r="A31" s="74" t="str">
        <f>IF(ISBLANK(B31)," ",'Údaje poskytovateľa'!$B$7)</f>
        <v xml:space="preserve"> </v>
      </c>
      <c r="B31" s="66"/>
      <c r="C31" s="93" t="str">
        <f>IF((ISBLANK(B31))," ",VLOOKUP('Zoznam klientov'!B31,'Údaje o zamestnancovi'!$B$10:$M$139,2,0))</f>
        <v xml:space="preserve"> </v>
      </c>
      <c r="D31" s="71" t="str">
        <f>IF((ISBLANK(B31))," ",VLOOKUP('Zoznam klientov'!B31,'Údaje o zamestnancovi'!$B$10:$M$139,3,0))</f>
        <v xml:space="preserve"> </v>
      </c>
      <c r="E31" s="14"/>
      <c r="F31" s="67"/>
      <c r="G31" s="14"/>
      <c r="H31" s="68"/>
    </row>
    <row r="32" spans="1:8" ht="15" customHeight="1" x14ac:dyDescent="0.4">
      <c r="A32" s="74" t="str">
        <f>IF(ISBLANK(B32)," ",'Údaje poskytovateľa'!$B$7)</f>
        <v xml:space="preserve"> </v>
      </c>
      <c r="B32" s="66"/>
      <c r="C32" s="93" t="str">
        <f>IF((ISBLANK(B32))," ",VLOOKUP('Zoznam klientov'!B32,'Údaje o zamestnancovi'!$B$10:$M$139,2,0))</f>
        <v xml:space="preserve"> </v>
      </c>
      <c r="D32" s="71" t="str">
        <f>IF((ISBLANK(B32))," ",VLOOKUP('Zoznam klientov'!B32,'Údaje o zamestnancovi'!$B$10:$M$139,3,0))</f>
        <v xml:space="preserve"> </v>
      </c>
      <c r="E32" s="14"/>
      <c r="F32" s="67"/>
      <c r="G32" s="14"/>
      <c r="H32" s="68"/>
    </row>
    <row r="33" spans="1:8" ht="15" customHeight="1" x14ac:dyDescent="0.4">
      <c r="A33" s="74" t="str">
        <f>IF(ISBLANK(B33)," ",'Údaje poskytovateľa'!$B$7)</f>
        <v xml:space="preserve"> </v>
      </c>
      <c r="B33" s="66"/>
      <c r="C33" s="93" t="str">
        <f>IF((ISBLANK(B33))," ",VLOOKUP('Zoznam klientov'!B33,'Údaje o zamestnancovi'!$B$10:$M$139,2,0))</f>
        <v xml:space="preserve"> </v>
      </c>
      <c r="D33" s="71" t="str">
        <f>IF((ISBLANK(B33))," ",VLOOKUP('Zoznam klientov'!B33,'Údaje o zamestnancovi'!$B$10:$M$139,3,0))</f>
        <v xml:space="preserve"> </v>
      </c>
      <c r="E33" s="14"/>
      <c r="F33" s="67"/>
      <c r="G33" s="14"/>
      <c r="H33" s="68"/>
    </row>
    <row r="34" spans="1:8" ht="15" customHeight="1" x14ac:dyDescent="0.4">
      <c r="A34" s="74" t="str">
        <f>IF(ISBLANK(B34)," ",'Údaje poskytovateľa'!$B$7)</f>
        <v xml:space="preserve"> </v>
      </c>
      <c r="B34" s="66"/>
      <c r="C34" s="93" t="str">
        <f>IF((ISBLANK(B34))," ",VLOOKUP('Zoznam klientov'!B34,'Údaje o zamestnancovi'!$B$10:$M$139,2,0))</f>
        <v xml:space="preserve"> </v>
      </c>
      <c r="D34" s="71" t="str">
        <f>IF((ISBLANK(B34))," ",VLOOKUP('Zoznam klientov'!B34,'Údaje o zamestnancovi'!$B$10:$M$139,3,0))</f>
        <v xml:space="preserve"> </v>
      </c>
      <c r="E34" s="14"/>
      <c r="F34" s="67"/>
      <c r="G34" s="14"/>
      <c r="H34" s="68"/>
    </row>
    <row r="35" spans="1:8" ht="15" customHeight="1" x14ac:dyDescent="0.4">
      <c r="A35" s="74" t="str">
        <f>IF(ISBLANK(B35)," ",'Údaje poskytovateľa'!$B$7)</f>
        <v xml:space="preserve"> </v>
      </c>
      <c r="B35" s="66"/>
      <c r="C35" s="93" t="str">
        <f>IF((ISBLANK(B35))," ",VLOOKUP('Zoznam klientov'!B35,'Údaje o zamestnancovi'!$B$10:$M$139,2,0))</f>
        <v xml:space="preserve"> </v>
      </c>
      <c r="D35" s="71" t="str">
        <f>IF((ISBLANK(B35))," ",VLOOKUP('Zoznam klientov'!B35,'Údaje o zamestnancovi'!$B$10:$M$139,3,0))</f>
        <v xml:space="preserve"> </v>
      </c>
      <c r="E35" s="14"/>
      <c r="F35" s="67"/>
      <c r="G35" s="14"/>
      <c r="H35" s="68"/>
    </row>
    <row r="36" spans="1:8" ht="15" customHeight="1" x14ac:dyDescent="0.4">
      <c r="A36" s="74" t="str">
        <f>IF(ISBLANK(B36)," ",'Údaje poskytovateľa'!$B$7)</f>
        <v xml:space="preserve"> </v>
      </c>
      <c r="B36" s="66"/>
      <c r="C36" s="93" t="str">
        <f>IF((ISBLANK(B36))," ",VLOOKUP('Zoznam klientov'!B36,'Údaje o zamestnancovi'!$B$10:$M$139,2,0))</f>
        <v xml:space="preserve"> </v>
      </c>
      <c r="D36" s="71" t="str">
        <f>IF((ISBLANK(B36))," ",VLOOKUP('Zoznam klientov'!B36,'Údaje o zamestnancovi'!$B$10:$M$139,3,0))</f>
        <v xml:space="preserve"> </v>
      </c>
      <c r="E36" s="14"/>
      <c r="F36" s="67"/>
      <c r="G36" s="14"/>
      <c r="H36" s="68"/>
    </row>
    <row r="37" spans="1:8" ht="15" customHeight="1" x14ac:dyDescent="0.4">
      <c r="A37" s="74" t="str">
        <f>IF(ISBLANK(B37)," ",'Údaje poskytovateľa'!$B$7)</f>
        <v xml:space="preserve"> </v>
      </c>
      <c r="B37" s="66"/>
      <c r="C37" s="93" t="str">
        <f>IF((ISBLANK(B37))," ",VLOOKUP('Zoznam klientov'!B37,'Údaje o zamestnancovi'!$B$10:$M$139,2,0))</f>
        <v xml:space="preserve"> </v>
      </c>
      <c r="D37" s="71" t="str">
        <f>IF((ISBLANK(B37))," ",VLOOKUP('Zoznam klientov'!B37,'Údaje o zamestnancovi'!$B$10:$M$139,3,0))</f>
        <v xml:space="preserve"> </v>
      </c>
      <c r="E37" s="14"/>
      <c r="F37" s="67"/>
      <c r="G37" s="14"/>
      <c r="H37" s="68"/>
    </row>
    <row r="38" spans="1:8" ht="15" customHeight="1" x14ac:dyDescent="0.4">
      <c r="A38" s="74" t="str">
        <f>IF(ISBLANK(B38)," ",'Údaje poskytovateľa'!$B$7)</f>
        <v xml:space="preserve"> </v>
      </c>
      <c r="B38" s="66"/>
      <c r="C38" s="93" t="str">
        <f>IF((ISBLANK(B38))," ",VLOOKUP('Zoznam klientov'!B38,'Údaje o zamestnancovi'!$B$10:$M$139,2,0))</f>
        <v xml:space="preserve"> </v>
      </c>
      <c r="D38" s="71" t="str">
        <f>IF((ISBLANK(B38))," ",VLOOKUP('Zoznam klientov'!B38,'Údaje o zamestnancovi'!$B$10:$M$139,3,0))</f>
        <v xml:space="preserve"> </v>
      </c>
      <c r="E38" s="14"/>
      <c r="F38" s="67"/>
      <c r="G38" s="14"/>
      <c r="H38" s="68"/>
    </row>
    <row r="39" spans="1:8" ht="15" customHeight="1" x14ac:dyDescent="0.4">
      <c r="A39" s="74" t="str">
        <f>IF(ISBLANK(B39)," ",'Údaje poskytovateľa'!$B$7)</f>
        <v xml:space="preserve"> </v>
      </c>
      <c r="B39" s="66"/>
      <c r="C39" s="93" t="str">
        <f>IF((ISBLANK(B39))," ",VLOOKUP('Zoznam klientov'!B39,'Údaje o zamestnancovi'!$B$10:$M$139,2,0))</f>
        <v xml:space="preserve"> </v>
      </c>
      <c r="D39" s="71" t="str">
        <f>IF((ISBLANK(B39))," ",VLOOKUP('Zoznam klientov'!B39,'Údaje o zamestnancovi'!$B$10:$M$139,3,0))</f>
        <v xml:space="preserve"> </v>
      </c>
      <c r="E39" s="14"/>
      <c r="F39" s="67"/>
      <c r="G39" s="14"/>
      <c r="H39" s="68"/>
    </row>
    <row r="40" spans="1:8" ht="15" customHeight="1" x14ac:dyDescent="0.4">
      <c r="A40" s="74" t="str">
        <f>IF(ISBLANK(B40)," ",'Údaje poskytovateľa'!$B$7)</f>
        <v xml:space="preserve"> </v>
      </c>
      <c r="B40" s="66"/>
      <c r="C40" s="93" t="str">
        <f>IF((ISBLANK(B40))," ",VLOOKUP('Zoznam klientov'!B40,'Údaje o zamestnancovi'!$B$10:$M$139,2,0))</f>
        <v xml:space="preserve"> </v>
      </c>
      <c r="D40" s="71" t="str">
        <f>IF((ISBLANK(B40))," ",VLOOKUP('Zoznam klientov'!B40,'Údaje o zamestnancovi'!$B$10:$M$139,3,0))</f>
        <v xml:space="preserve"> </v>
      </c>
      <c r="E40" s="14"/>
      <c r="F40" s="67"/>
      <c r="G40" s="14"/>
      <c r="H40" s="68"/>
    </row>
    <row r="41" spans="1:8" ht="15" customHeight="1" x14ac:dyDescent="0.4">
      <c r="A41" s="74" t="str">
        <f>IF(ISBLANK(B41)," ",'Údaje poskytovateľa'!$B$7)</f>
        <v xml:space="preserve"> </v>
      </c>
      <c r="B41" s="66"/>
      <c r="C41" s="93" t="str">
        <f>IF((ISBLANK(B41))," ",VLOOKUP('Zoznam klientov'!B41,'Údaje o zamestnancovi'!$B$10:$M$139,2,0))</f>
        <v xml:space="preserve"> </v>
      </c>
      <c r="D41" s="71" t="str">
        <f>IF((ISBLANK(B41))," ",VLOOKUP('Zoznam klientov'!B41,'Údaje o zamestnancovi'!$B$10:$M$139,3,0))</f>
        <v xml:space="preserve"> </v>
      </c>
      <c r="E41" s="14"/>
      <c r="F41" s="67"/>
      <c r="G41" s="14"/>
      <c r="H41" s="68"/>
    </row>
    <row r="42" spans="1:8" ht="15" customHeight="1" x14ac:dyDescent="0.4">
      <c r="A42" s="74" t="str">
        <f>IF(ISBLANK(B42)," ",'Údaje poskytovateľa'!$B$7)</f>
        <v xml:space="preserve"> </v>
      </c>
      <c r="B42" s="66"/>
      <c r="C42" s="93" t="str">
        <f>IF((ISBLANK(B42))," ",VLOOKUP('Zoznam klientov'!B42,'Údaje o zamestnancovi'!$B$10:$M$139,2,0))</f>
        <v xml:space="preserve"> </v>
      </c>
      <c r="D42" s="71" t="str">
        <f>IF((ISBLANK(B42))," ",VLOOKUP('Zoznam klientov'!B42,'Údaje o zamestnancovi'!$B$10:$M$139,3,0))</f>
        <v xml:space="preserve"> </v>
      </c>
      <c r="E42" s="14"/>
      <c r="F42" s="67"/>
      <c r="G42" s="14"/>
      <c r="H42" s="68"/>
    </row>
    <row r="43" spans="1:8" ht="15" customHeight="1" x14ac:dyDescent="0.4">
      <c r="A43" s="74" t="str">
        <f>IF(ISBLANK(B43)," ",'Údaje poskytovateľa'!$B$7)</f>
        <v xml:space="preserve"> </v>
      </c>
      <c r="B43" s="66"/>
      <c r="C43" s="93" t="str">
        <f>IF((ISBLANK(B43))," ",VLOOKUP('Zoznam klientov'!B43,'Údaje o zamestnancovi'!$B$10:$M$139,2,0))</f>
        <v xml:space="preserve"> </v>
      </c>
      <c r="D43" s="71" t="str">
        <f>IF((ISBLANK(B43))," ",VLOOKUP('Zoznam klientov'!B43,'Údaje o zamestnancovi'!$B$10:$M$139,3,0))</f>
        <v xml:space="preserve"> </v>
      </c>
      <c r="E43" s="14"/>
      <c r="F43" s="67"/>
      <c r="G43" s="14"/>
      <c r="H43" s="68"/>
    </row>
    <row r="44" spans="1:8" ht="15" customHeight="1" x14ac:dyDescent="0.4">
      <c r="A44" s="74" t="str">
        <f>IF(ISBLANK(B44)," ",'Údaje poskytovateľa'!$B$7)</f>
        <v xml:space="preserve"> </v>
      </c>
      <c r="B44" s="66"/>
      <c r="C44" s="93" t="str">
        <f>IF((ISBLANK(B44))," ",VLOOKUP('Zoznam klientov'!B44,'Údaje o zamestnancovi'!$B$10:$M$139,2,0))</f>
        <v xml:space="preserve"> </v>
      </c>
      <c r="D44" s="71" t="str">
        <f>IF((ISBLANK(B44))," ",VLOOKUP('Zoznam klientov'!B44,'Údaje o zamestnancovi'!$B$10:$M$139,3,0))</f>
        <v xml:space="preserve"> </v>
      </c>
      <c r="E44" s="14"/>
      <c r="F44" s="67"/>
      <c r="G44" s="14"/>
      <c r="H44" s="68"/>
    </row>
    <row r="45" spans="1:8" ht="15" customHeight="1" x14ac:dyDescent="0.4">
      <c r="A45" s="74" t="str">
        <f>IF(ISBLANK(B45)," ",'Údaje poskytovateľa'!$B$7)</f>
        <v xml:space="preserve"> </v>
      </c>
      <c r="B45" s="66"/>
      <c r="C45" s="93" t="str">
        <f>IF((ISBLANK(B45))," ",VLOOKUP('Zoznam klientov'!B45,'Údaje o zamestnancovi'!$B$10:$M$139,2,0))</f>
        <v xml:space="preserve"> </v>
      </c>
      <c r="D45" s="71" t="str">
        <f>IF((ISBLANK(B45))," ",VLOOKUP('Zoznam klientov'!B45,'Údaje o zamestnancovi'!$B$10:$M$139,3,0))</f>
        <v xml:space="preserve"> </v>
      </c>
      <c r="E45" s="14"/>
      <c r="F45" s="67"/>
      <c r="G45" s="14"/>
      <c r="H45" s="68"/>
    </row>
    <row r="46" spans="1:8" ht="15" customHeight="1" x14ac:dyDescent="0.4">
      <c r="A46" s="74" t="str">
        <f>IF(ISBLANK(B46)," ",'Údaje poskytovateľa'!$B$7)</f>
        <v xml:space="preserve"> </v>
      </c>
      <c r="B46" s="66"/>
      <c r="C46" s="93" t="str">
        <f>IF((ISBLANK(B46))," ",VLOOKUP('Zoznam klientov'!B46,'Údaje o zamestnancovi'!$B$10:$M$139,2,0))</f>
        <v xml:space="preserve"> </v>
      </c>
      <c r="D46" s="71" t="str">
        <f>IF((ISBLANK(B46))," ",VLOOKUP('Zoznam klientov'!B46,'Údaje o zamestnancovi'!$B$10:$M$139,3,0))</f>
        <v xml:space="preserve"> </v>
      </c>
      <c r="E46" s="14"/>
      <c r="F46" s="67"/>
      <c r="G46" s="14"/>
      <c r="H46" s="68"/>
    </row>
    <row r="47" spans="1:8" ht="15" customHeight="1" x14ac:dyDescent="0.4">
      <c r="A47" s="74" t="str">
        <f>IF(ISBLANK(B47)," ",'Údaje poskytovateľa'!$B$7)</f>
        <v xml:space="preserve"> </v>
      </c>
      <c r="B47" s="66"/>
      <c r="C47" s="93" t="str">
        <f>IF((ISBLANK(B47))," ",VLOOKUP('Zoznam klientov'!B47,'Údaje o zamestnancovi'!$B$10:$M$139,2,0))</f>
        <v xml:space="preserve"> </v>
      </c>
      <c r="D47" s="71" t="str">
        <f>IF((ISBLANK(B47))," ",VLOOKUP('Zoznam klientov'!B47,'Údaje o zamestnancovi'!$B$10:$M$139,3,0))</f>
        <v xml:space="preserve"> </v>
      </c>
      <c r="E47" s="14"/>
      <c r="F47" s="67"/>
      <c r="G47" s="14"/>
      <c r="H47" s="68"/>
    </row>
    <row r="48" spans="1:8" ht="15" customHeight="1" x14ac:dyDescent="0.4">
      <c r="A48" s="74" t="str">
        <f>IF(ISBLANK(B48)," ",'Údaje poskytovateľa'!$B$7)</f>
        <v xml:space="preserve"> </v>
      </c>
      <c r="B48" s="66"/>
      <c r="C48" s="93" t="str">
        <f>IF((ISBLANK(B48))," ",VLOOKUP('Zoznam klientov'!B48,'Údaje o zamestnancovi'!$B$10:$M$139,2,0))</f>
        <v xml:space="preserve"> </v>
      </c>
      <c r="D48" s="71" t="str">
        <f>IF((ISBLANK(B48))," ",VLOOKUP('Zoznam klientov'!B48,'Údaje o zamestnancovi'!$B$10:$M$139,3,0))</f>
        <v xml:space="preserve"> </v>
      </c>
      <c r="E48" s="14"/>
      <c r="F48" s="67"/>
      <c r="G48" s="14"/>
      <c r="H48" s="68"/>
    </row>
    <row r="49" spans="1:8" ht="15" customHeight="1" x14ac:dyDescent="0.4">
      <c r="A49" s="74" t="str">
        <f>IF(ISBLANK(B49)," ",'Údaje poskytovateľa'!$B$7)</f>
        <v xml:space="preserve"> </v>
      </c>
      <c r="B49" s="66"/>
      <c r="C49" s="93" t="str">
        <f>IF((ISBLANK(B49))," ",VLOOKUP('Zoznam klientov'!B49,'Údaje o zamestnancovi'!$B$10:$M$139,2,0))</f>
        <v xml:space="preserve"> </v>
      </c>
      <c r="D49" s="71" t="str">
        <f>IF((ISBLANK(B49))," ",VLOOKUP('Zoznam klientov'!B49,'Údaje o zamestnancovi'!$B$10:$M$139,3,0))</f>
        <v xml:space="preserve"> </v>
      </c>
      <c r="E49" s="14"/>
      <c r="F49" s="67"/>
      <c r="G49" s="14"/>
      <c r="H49" s="68"/>
    </row>
    <row r="50" spans="1:8" ht="15" customHeight="1" x14ac:dyDescent="0.4">
      <c r="A50" s="74" t="str">
        <f>IF(ISBLANK(B50)," ",'Údaje poskytovateľa'!$B$7)</f>
        <v xml:space="preserve"> </v>
      </c>
      <c r="B50" s="66"/>
      <c r="C50" s="93" t="str">
        <f>IF((ISBLANK(B50))," ",VLOOKUP('Zoznam klientov'!B50,'Údaje o zamestnancovi'!$B$10:$M$139,2,0))</f>
        <v xml:space="preserve"> </v>
      </c>
      <c r="D50" s="71" t="str">
        <f>IF((ISBLANK(B50))," ",VLOOKUP('Zoznam klientov'!B50,'Údaje o zamestnancovi'!$B$10:$M$139,3,0))</f>
        <v xml:space="preserve"> </v>
      </c>
      <c r="E50" s="14"/>
      <c r="F50" s="67"/>
      <c r="G50" s="14"/>
      <c r="H50" s="68"/>
    </row>
    <row r="51" spans="1:8" ht="15" customHeight="1" x14ac:dyDescent="0.4">
      <c r="A51" s="74" t="str">
        <f>IF(ISBLANK(B51)," ",'Údaje poskytovateľa'!$B$7)</f>
        <v xml:space="preserve"> </v>
      </c>
      <c r="B51" s="66"/>
      <c r="C51" s="93" t="str">
        <f>IF((ISBLANK(B51))," ",VLOOKUP('Zoznam klientov'!B51,'Údaje o zamestnancovi'!$B$10:$M$139,2,0))</f>
        <v xml:space="preserve"> </v>
      </c>
      <c r="D51" s="71" t="str">
        <f>IF((ISBLANK(B51))," ",VLOOKUP('Zoznam klientov'!B51,'Údaje o zamestnancovi'!$B$10:$M$139,3,0))</f>
        <v xml:space="preserve"> </v>
      </c>
      <c r="E51" s="14"/>
      <c r="F51" s="67"/>
      <c r="G51" s="14"/>
      <c r="H51" s="68"/>
    </row>
    <row r="52" spans="1:8" ht="15" customHeight="1" x14ac:dyDescent="0.4">
      <c r="A52" s="74" t="str">
        <f>IF(ISBLANK(B52)," ",'Údaje poskytovateľa'!$B$7)</f>
        <v xml:space="preserve"> </v>
      </c>
      <c r="B52" s="66"/>
      <c r="C52" s="93" t="str">
        <f>IF((ISBLANK(B52))," ",VLOOKUP('Zoznam klientov'!B52,'Údaje o zamestnancovi'!$B$10:$M$139,2,0))</f>
        <v xml:space="preserve"> </v>
      </c>
      <c r="D52" s="71" t="str">
        <f>IF((ISBLANK(B52))," ",VLOOKUP('Zoznam klientov'!B52,'Údaje o zamestnancovi'!$B$10:$M$139,3,0))</f>
        <v xml:space="preserve"> </v>
      </c>
      <c r="E52" s="14"/>
      <c r="F52" s="67"/>
      <c r="G52" s="14"/>
      <c r="H52" s="68"/>
    </row>
    <row r="53" spans="1:8" ht="15" customHeight="1" x14ac:dyDescent="0.4">
      <c r="A53" s="74" t="str">
        <f>IF(ISBLANK(B53)," ",'Údaje poskytovateľa'!$B$7)</f>
        <v xml:space="preserve"> </v>
      </c>
      <c r="B53" s="66"/>
      <c r="C53" s="93" t="str">
        <f>IF((ISBLANK(B53))," ",VLOOKUP('Zoznam klientov'!B53,'Údaje o zamestnancovi'!$B$10:$M$139,2,0))</f>
        <v xml:space="preserve"> </v>
      </c>
      <c r="D53" s="71" t="str">
        <f>IF((ISBLANK(B53))," ",VLOOKUP('Zoznam klientov'!B53,'Údaje o zamestnancovi'!$B$10:$M$139,3,0))</f>
        <v xml:space="preserve"> </v>
      </c>
      <c r="E53" s="14"/>
      <c r="F53" s="67"/>
      <c r="G53" s="14"/>
      <c r="H53" s="68"/>
    </row>
    <row r="54" spans="1:8" ht="15" customHeight="1" x14ac:dyDescent="0.4">
      <c r="A54" s="74" t="str">
        <f>IF(ISBLANK(B54)," ",'Údaje poskytovateľa'!$B$7)</f>
        <v xml:space="preserve"> </v>
      </c>
      <c r="B54" s="66"/>
      <c r="C54" s="93" t="str">
        <f>IF((ISBLANK(B54))," ",VLOOKUP('Zoznam klientov'!B54,'Údaje o zamestnancovi'!$B$10:$M$139,2,0))</f>
        <v xml:space="preserve"> </v>
      </c>
      <c r="D54" s="71" t="str">
        <f>IF((ISBLANK(B54))," ",VLOOKUP('Zoznam klientov'!B54,'Údaje o zamestnancovi'!$B$10:$M$139,3,0))</f>
        <v xml:space="preserve"> </v>
      </c>
      <c r="E54" s="14"/>
      <c r="F54" s="67"/>
      <c r="G54" s="14"/>
      <c r="H54" s="68"/>
    </row>
    <row r="55" spans="1:8" ht="15" customHeight="1" x14ac:dyDescent="0.4">
      <c r="A55" s="74" t="str">
        <f>IF(ISBLANK(B55)," ",'Údaje poskytovateľa'!$B$7)</f>
        <v xml:space="preserve"> </v>
      </c>
      <c r="B55" s="66"/>
      <c r="C55" s="93" t="str">
        <f>IF((ISBLANK(B55))," ",VLOOKUP('Zoznam klientov'!B55,'Údaje o zamestnancovi'!$B$10:$M$139,2,0))</f>
        <v xml:space="preserve"> </v>
      </c>
      <c r="D55" s="71" t="str">
        <f>IF((ISBLANK(B55))," ",VLOOKUP('Zoznam klientov'!B55,'Údaje o zamestnancovi'!$B$10:$M$139,3,0))</f>
        <v xml:space="preserve"> </v>
      </c>
      <c r="E55" s="14"/>
      <c r="F55" s="67"/>
      <c r="G55" s="14"/>
      <c r="H55" s="68"/>
    </row>
    <row r="56" spans="1:8" ht="15" customHeight="1" x14ac:dyDescent="0.4">
      <c r="A56" s="74" t="str">
        <f>IF(ISBLANK(B56)," ",'Údaje poskytovateľa'!$B$7)</f>
        <v xml:space="preserve"> </v>
      </c>
      <c r="B56" s="66"/>
      <c r="C56" s="93" t="str">
        <f>IF((ISBLANK(B56))," ",VLOOKUP('Zoznam klientov'!B56,'Údaje o zamestnancovi'!$B$10:$M$139,2,0))</f>
        <v xml:space="preserve"> </v>
      </c>
      <c r="D56" s="71" t="str">
        <f>IF((ISBLANK(B56))," ",VLOOKUP('Zoznam klientov'!B56,'Údaje o zamestnancovi'!$B$10:$M$139,3,0))</f>
        <v xml:space="preserve"> </v>
      </c>
      <c r="E56" s="14"/>
      <c r="F56" s="67"/>
      <c r="G56" s="14"/>
      <c r="H56" s="68"/>
    </row>
    <row r="57" spans="1:8" ht="15" customHeight="1" x14ac:dyDescent="0.4">
      <c r="A57" s="74" t="str">
        <f>IF(ISBLANK(B57)," ",'Údaje poskytovateľa'!$B$7)</f>
        <v xml:space="preserve"> </v>
      </c>
      <c r="B57" s="66"/>
      <c r="C57" s="93" t="str">
        <f>IF((ISBLANK(B57))," ",VLOOKUP('Zoznam klientov'!B57,'Údaje o zamestnancovi'!$B$10:$M$139,2,0))</f>
        <v xml:space="preserve"> </v>
      </c>
      <c r="D57" s="71" t="str">
        <f>IF((ISBLANK(B57))," ",VLOOKUP('Zoznam klientov'!B57,'Údaje o zamestnancovi'!$B$10:$M$139,3,0))</f>
        <v xml:space="preserve"> </v>
      </c>
      <c r="E57" s="14"/>
      <c r="F57" s="67"/>
      <c r="G57" s="14"/>
      <c r="H57" s="68"/>
    </row>
    <row r="58" spans="1:8" ht="15" customHeight="1" x14ac:dyDescent="0.4">
      <c r="A58" s="74" t="str">
        <f>IF(ISBLANK(B58)," ",'Údaje poskytovateľa'!$B$7)</f>
        <v xml:space="preserve"> </v>
      </c>
      <c r="B58" s="66"/>
      <c r="C58" s="93" t="str">
        <f>IF((ISBLANK(B58))," ",VLOOKUP('Zoznam klientov'!B58,'Údaje o zamestnancovi'!$B$10:$M$139,2,0))</f>
        <v xml:space="preserve"> </v>
      </c>
      <c r="D58" s="71" t="str">
        <f>IF((ISBLANK(B58))," ",VLOOKUP('Zoznam klientov'!B58,'Údaje o zamestnancovi'!$B$10:$M$139,3,0))</f>
        <v xml:space="preserve"> </v>
      </c>
      <c r="E58" s="14"/>
      <c r="F58" s="67"/>
      <c r="G58" s="14"/>
      <c r="H58" s="68"/>
    </row>
    <row r="59" spans="1:8" ht="15" customHeight="1" x14ac:dyDescent="0.4">
      <c r="A59" s="74" t="str">
        <f>IF(ISBLANK(B59)," ",'Údaje poskytovateľa'!$B$7)</f>
        <v xml:space="preserve"> </v>
      </c>
      <c r="B59" s="66"/>
      <c r="C59" s="93" t="str">
        <f>IF((ISBLANK(B59))," ",VLOOKUP('Zoznam klientov'!B59,'Údaje o zamestnancovi'!$B$10:$M$139,2,0))</f>
        <v xml:space="preserve"> </v>
      </c>
      <c r="D59" s="71" t="str">
        <f>IF((ISBLANK(B59))," ",VLOOKUP('Zoznam klientov'!B59,'Údaje o zamestnancovi'!$B$10:$M$139,3,0))</f>
        <v xml:space="preserve"> </v>
      </c>
      <c r="E59" s="14"/>
      <c r="F59" s="67"/>
      <c r="G59" s="14"/>
      <c r="H59" s="68"/>
    </row>
    <row r="60" spans="1:8" ht="15" customHeight="1" x14ac:dyDescent="0.4">
      <c r="A60" s="74" t="str">
        <f>IF(ISBLANK(B60)," ",'Údaje poskytovateľa'!$B$7)</f>
        <v xml:space="preserve"> </v>
      </c>
      <c r="B60" s="66"/>
      <c r="C60" s="93" t="str">
        <f>IF((ISBLANK(B60))," ",VLOOKUP('Zoznam klientov'!B60,'Údaje o zamestnancovi'!$B$10:$M$139,2,0))</f>
        <v xml:space="preserve"> </v>
      </c>
      <c r="D60" s="71" t="str">
        <f>IF((ISBLANK(B60))," ",VLOOKUP('Zoznam klientov'!B60,'Údaje o zamestnancovi'!$B$10:$M$139,3,0))</f>
        <v xml:space="preserve"> </v>
      </c>
      <c r="E60" s="14"/>
      <c r="F60" s="67"/>
      <c r="G60" s="14"/>
      <c r="H60" s="68"/>
    </row>
    <row r="61" spans="1:8" ht="15" customHeight="1" x14ac:dyDescent="0.4">
      <c r="A61" s="74" t="str">
        <f>IF(ISBLANK(B61)," ",'Údaje poskytovateľa'!$B$7)</f>
        <v xml:space="preserve"> </v>
      </c>
      <c r="B61" s="66"/>
      <c r="C61" s="93" t="str">
        <f>IF((ISBLANK(B61))," ",VLOOKUP('Zoznam klientov'!B61,'Údaje o zamestnancovi'!$B$10:$M$139,2,0))</f>
        <v xml:space="preserve"> </v>
      </c>
      <c r="D61" s="71" t="str">
        <f>IF((ISBLANK(B61))," ",VLOOKUP('Zoznam klientov'!B61,'Údaje o zamestnancovi'!$B$10:$M$139,3,0))</f>
        <v xml:space="preserve"> </v>
      </c>
      <c r="E61" s="14"/>
      <c r="F61" s="67"/>
      <c r="G61" s="14"/>
      <c r="H61" s="68"/>
    </row>
    <row r="62" spans="1:8" ht="15" customHeight="1" x14ac:dyDescent="0.4">
      <c r="A62" s="74" t="str">
        <f>IF(ISBLANK(B62)," ",'Údaje poskytovateľa'!$B$7)</f>
        <v xml:space="preserve"> </v>
      </c>
      <c r="B62" s="66"/>
      <c r="C62" s="93" t="str">
        <f>IF((ISBLANK(B62))," ",VLOOKUP('Zoznam klientov'!B62,'Údaje o zamestnancovi'!$B$10:$M$139,2,0))</f>
        <v xml:space="preserve"> </v>
      </c>
      <c r="D62" s="71" t="str">
        <f>IF((ISBLANK(B62))," ",VLOOKUP('Zoznam klientov'!B62,'Údaje o zamestnancovi'!$B$10:$M$139,3,0))</f>
        <v xml:space="preserve"> </v>
      </c>
      <c r="E62" s="14"/>
      <c r="F62" s="67"/>
      <c r="G62" s="14"/>
      <c r="H62" s="68"/>
    </row>
    <row r="63" spans="1:8" ht="15" customHeight="1" x14ac:dyDescent="0.4">
      <c r="A63" s="74" t="str">
        <f>IF(ISBLANK(B63)," ",'Údaje poskytovateľa'!$B$7)</f>
        <v xml:space="preserve"> </v>
      </c>
      <c r="B63" s="66"/>
      <c r="C63" s="93" t="str">
        <f>IF((ISBLANK(B63))," ",VLOOKUP('Zoznam klientov'!B63,'Údaje o zamestnancovi'!$B$10:$M$139,2,0))</f>
        <v xml:space="preserve"> </v>
      </c>
      <c r="D63" s="71" t="str">
        <f>IF((ISBLANK(B63))," ",VLOOKUP('Zoznam klientov'!B63,'Údaje o zamestnancovi'!$B$10:$M$139,3,0))</f>
        <v xml:space="preserve"> </v>
      </c>
      <c r="E63" s="14"/>
      <c r="F63" s="67"/>
      <c r="G63" s="14"/>
      <c r="H63" s="68"/>
    </row>
    <row r="64" spans="1:8" ht="15" customHeight="1" x14ac:dyDescent="0.4">
      <c r="A64" s="74" t="str">
        <f>IF(ISBLANK(B64)," ",'Údaje poskytovateľa'!$B$7)</f>
        <v xml:space="preserve"> </v>
      </c>
      <c r="B64" s="66"/>
      <c r="C64" s="93" t="str">
        <f>IF((ISBLANK(B64))," ",VLOOKUP('Zoznam klientov'!B64,'Údaje o zamestnancovi'!$B$10:$M$139,2,0))</f>
        <v xml:space="preserve"> </v>
      </c>
      <c r="D64" s="71" t="str">
        <f>IF((ISBLANK(B64))," ",VLOOKUP('Zoznam klientov'!B64,'Údaje o zamestnancovi'!$B$10:$M$139,3,0))</f>
        <v xml:space="preserve"> </v>
      </c>
      <c r="E64" s="14"/>
      <c r="F64" s="67"/>
      <c r="G64" s="14"/>
      <c r="H64" s="68"/>
    </row>
    <row r="65" spans="1:8" ht="15" customHeight="1" x14ac:dyDescent="0.4">
      <c r="A65" s="74" t="str">
        <f>IF(ISBLANK(B65)," ",'Údaje poskytovateľa'!$B$7)</f>
        <v xml:space="preserve"> </v>
      </c>
      <c r="B65" s="66"/>
      <c r="C65" s="93" t="str">
        <f>IF((ISBLANK(B65))," ",VLOOKUP('Zoznam klientov'!B65,'Údaje o zamestnancovi'!$B$10:$M$139,2,0))</f>
        <v xml:space="preserve"> </v>
      </c>
      <c r="D65" s="71" t="str">
        <f>IF((ISBLANK(B65))," ",VLOOKUP('Zoznam klientov'!B65,'Údaje o zamestnancovi'!$B$10:$M$139,3,0))</f>
        <v xml:space="preserve"> </v>
      </c>
      <c r="E65" s="14"/>
      <c r="F65" s="67"/>
      <c r="G65" s="14"/>
      <c r="H65" s="68"/>
    </row>
    <row r="66" spans="1:8" ht="15" customHeight="1" x14ac:dyDescent="0.4">
      <c r="A66" s="74" t="str">
        <f>IF(ISBLANK(B66)," ",'Údaje poskytovateľa'!$B$7)</f>
        <v xml:space="preserve"> </v>
      </c>
      <c r="B66" s="66"/>
      <c r="C66" s="93" t="str">
        <f>IF((ISBLANK(B66))," ",VLOOKUP('Zoznam klientov'!B66,'Údaje o zamestnancovi'!$B$10:$M$139,2,0))</f>
        <v xml:space="preserve"> </v>
      </c>
      <c r="D66" s="71" t="str">
        <f>IF((ISBLANK(B66))," ",VLOOKUP('Zoznam klientov'!B66,'Údaje o zamestnancovi'!$B$10:$M$139,3,0))</f>
        <v xml:space="preserve"> </v>
      </c>
      <c r="E66" s="14"/>
      <c r="F66" s="67"/>
      <c r="G66" s="14"/>
      <c r="H66" s="68"/>
    </row>
    <row r="67" spans="1:8" ht="15" customHeight="1" x14ac:dyDescent="0.4">
      <c r="A67" s="74" t="str">
        <f>IF(ISBLANK(B67)," ",'Údaje poskytovateľa'!$B$7)</f>
        <v xml:space="preserve"> </v>
      </c>
      <c r="B67" s="66"/>
      <c r="C67" s="93" t="str">
        <f>IF((ISBLANK(B67))," ",VLOOKUP('Zoznam klientov'!B67,'Údaje o zamestnancovi'!$B$10:$M$139,2,0))</f>
        <v xml:space="preserve"> </v>
      </c>
      <c r="D67" s="71" t="str">
        <f>IF((ISBLANK(B67))," ",VLOOKUP('Zoznam klientov'!B67,'Údaje o zamestnancovi'!$B$10:$M$139,3,0))</f>
        <v xml:space="preserve"> </v>
      </c>
      <c r="E67" s="14"/>
      <c r="F67" s="67"/>
      <c r="G67" s="14"/>
      <c r="H67" s="68"/>
    </row>
    <row r="68" spans="1:8" ht="15" customHeight="1" x14ac:dyDescent="0.4">
      <c r="A68" s="74" t="str">
        <f>IF(ISBLANK(B68)," ",'Údaje poskytovateľa'!$B$7)</f>
        <v xml:space="preserve"> </v>
      </c>
      <c r="B68" s="66"/>
      <c r="C68" s="93" t="str">
        <f>IF((ISBLANK(B68))," ",VLOOKUP('Zoznam klientov'!B68,'Údaje o zamestnancovi'!$B$10:$M$139,2,0))</f>
        <v xml:space="preserve"> </v>
      </c>
      <c r="D68" s="71" t="str">
        <f>IF((ISBLANK(B68))," ",VLOOKUP('Zoznam klientov'!B68,'Údaje o zamestnancovi'!$B$10:$M$139,3,0))</f>
        <v xml:space="preserve"> </v>
      </c>
      <c r="E68" s="14"/>
      <c r="F68" s="67"/>
      <c r="G68" s="14"/>
      <c r="H68" s="68"/>
    </row>
    <row r="69" spans="1:8" ht="15" customHeight="1" x14ac:dyDescent="0.4">
      <c r="A69" s="74" t="str">
        <f>IF(ISBLANK(B69)," ",'Údaje poskytovateľa'!$B$7)</f>
        <v xml:space="preserve"> </v>
      </c>
      <c r="B69" s="66"/>
      <c r="C69" s="93" t="str">
        <f>IF((ISBLANK(B69))," ",VLOOKUP('Zoznam klientov'!B69,'Údaje o zamestnancovi'!$B$10:$M$139,2,0))</f>
        <v xml:space="preserve"> </v>
      </c>
      <c r="D69" s="71" t="str">
        <f>IF((ISBLANK(B69))," ",VLOOKUP('Zoznam klientov'!B69,'Údaje o zamestnancovi'!$B$10:$M$139,3,0))</f>
        <v xml:space="preserve"> </v>
      </c>
      <c r="E69" s="14"/>
      <c r="F69" s="67"/>
      <c r="G69" s="14"/>
      <c r="H69" s="68"/>
    </row>
    <row r="70" spans="1:8" ht="15" customHeight="1" x14ac:dyDescent="0.4">
      <c r="A70" s="74" t="str">
        <f>IF(ISBLANK(B70)," ",'Údaje poskytovateľa'!$B$7)</f>
        <v xml:space="preserve"> </v>
      </c>
      <c r="B70" s="66"/>
      <c r="C70" s="93" t="str">
        <f>IF((ISBLANK(B70))," ",VLOOKUP('Zoznam klientov'!B70,'Údaje o zamestnancovi'!$B$10:$M$139,2,0))</f>
        <v xml:space="preserve"> </v>
      </c>
      <c r="D70" s="71" t="str">
        <f>IF((ISBLANK(B70))," ",VLOOKUP('Zoznam klientov'!B70,'Údaje o zamestnancovi'!$B$10:$M$139,3,0))</f>
        <v xml:space="preserve"> </v>
      </c>
      <c r="E70" s="14"/>
      <c r="F70" s="67"/>
      <c r="G70" s="14"/>
      <c r="H70" s="68"/>
    </row>
    <row r="71" spans="1:8" ht="15" customHeight="1" x14ac:dyDescent="0.4">
      <c r="A71" s="74" t="str">
        <f>IF(ISBLANK(B71)," ",'Údaje poskytovateľa'!$B$7)</f>
        <v xml:space="preserve"> </v>
      </c>
      <c r="B71" s="66"/>
      <c r="C71" s="93" t="str">
        <f>IF((ISBLANK(B71))," ",VLOOKUP('Zoznam klientov'!B71,'Údaje o zamestnancovi'!$B$10:$M$139,2,0))</f>
        <v xml:space="preserve"> </v>
      </c>
      <c r="D71" s="71" t="str">
        <f>IF((ISBLANK(B71))," ",VLOOKUP('Zoznam klientov'!B71,'Údaje o zamestnancovi'!$B$10:$M$139,3,0))</f>
        <v xml:space="preserve"> </v>
      </c>
      <c r="E71" s="14"/>
      <c r="F71" s="67"/>
      <c r="G71" s="14"/>
      <c r="H71" s="68"/>
    </row>
    <row r="72" spans="1:8" ht="15" customHeight="1" x14ac:dyDescent="0.4">
      <c r="A72" s="74" t="str">
        <f>IF(ISBLANK(B72)," ",'Údaje poskytovateľa'!$B$7)</f>
        <v xml:space="preserve"> </v>
      </c>
      <c r="B72" s="66"/>
      <c r="C72" s="93" t="str">
        <f>IF((ISBLANK(B72))," ",VLOOKUP('Zoznam klientov'!B72,'Údaje o zamestnancovi'!$B$10:$M$139,2,0))</f>
        <v xml:space="preserve"> </v>
      </c>
      <c r="D72" s="71" t="str">
        <f>IF((ISBLANK(B72))," ",VLOOKUP('Zoznam klientov'!B72,'Údaje o zamestnancovi'!$B$10:$M$139,3,0))</f>
        <v xml:space="preserve"> </v>
      </c>
      <c r="E72" s="14"/>
      <c r="F72" s="67"/>
      <c r="G72" s="14"/>
      <c r="H72" s="68"/>
    </row>
    <row r="73" spans="1:8" ht="15" customHeight="1" x14ac:dyDescent="0.4">
      <c r="A73" s="74" t="str">
        <f>IF(ISBLANK(B73)," ",'Údaje poskytovateľa'!$B$7)</f>
        <v xml:space="preserve"> </v>
      </c>
      <c r="B73" s="66"/>
      <c r="C73" s="93" t="str">
        <f>IF((ISBLANK(B73))," ",VLOOKUP('Zoznam klientov'!B73,'Údaje o zamestnancovi'!$B$10:$M$139,2,0))</f>
        <v xml:space="preserve"> </v>
      </c>
      <c r="D73" s="71" t="str">
        <f>IF((ISBLANK(B73))," ",VLOOKUP('Zoznam klientov'!B73,'Údaje o zamestnancovi'!$B$10:$M$139,3,0))</f>
        <v xml:space="preserve"> </v>
      </c>
      <c r="E73" s="14"/>
      <c r="F73" s="67"/>
      <c r="G73" s="14"/>
      <c r="H73" s="68"/>
    </row>
    <row r="74" spans="1:8" ht="15" customHeight="1" x14ac:dyDescent="0.4">
      <c r="A74" s="74" t="str">
        <f>IF(ISBLANK(B74)," ",'Údaje poskytovateľa'!$B$7)</f>
        <v xml:space="preserve"> </v>
      </c>
      <c r="B74" s="66"/>
      <c r="C74" s="93" t="str">
        <f>IF((ISBLANK(B74))," ",VLOOKUP('Zoznam klientov'!B74,'Údaje o zamestnancovi'!$B$10:$M$139,2,0))</f>
        <v xml:space="preserve"> </v>
      </c>
      <c r="D74" s="71" t="str">
        <f>IF((ISBLANK(B74))," ",VLOOKUP('Zoznam klientov'!B74,'Údaje o zamestnancovi'!$B$10:$M$139,3,0))</f>
        <v xml:space="preserve"> </v>
      </c>
      <c r="E74" s="14"/>
      <c r="F74" s="67"/>
      <c r="G74" s="14"/>
      <c r="H74" s="68"/>
    </row>
    <row r="75" spans="1:8" ht="15" customHeight="1" x14ac:dyDescent="0.4">
      <c r="A75" s="74" t="str">
        <f>IF(ISBLANK(B75)," ",'Údaje poskytovateľa'!$B$7)</f>
        <v xml:space="preserve"> </v>
      </c>
      <c r="B75" s="66"/>
      <c r="C75" s="93" t="str">
        <f>IF((ISBLANK(B75))," ",VLOOKUP('Zoznam klientov'!B75,'Údaje o zamestnancovi'!$B$10:$M$139,2,0))</f>
        <v xml:space="preserve"> </v>
      </c>
      <c r="D75" s="71" t="str">
        <f>IF((ISBLANK(B75))," ",VLOOKUP('Zoznam klientov'!B75,'Údaje o zamestnancovi'!$B$10:$M$139,3,0))</f>
        <v xml:space="preserve"> </v>
      </c>
      <c r="E75" s="14"/>
      <c r="F75" s="67"/>
      <c r="G75" s="14"/>
      <c r="H75" s="68"/>
    </row>
    <row r="76" spans="1:8" ht="15" customHeight="1" x14ac:dyDescent="0.4">
      <c r="A76" s="74" t="str">
        <f>IF(ISBLANK(B76)," ",'Údaje poskytovateľa'!$B$7)</f>
        <v xml:space="preserve"> </v>
      </c>
      <c r="B76" s="66"/>
      <c r="C76" s="93" t="str">
        <f>IF((ISBLANK(B76))," ",VLOOKUP('Zoznam klientov'!B76,'Údaje o zamestnancovi'!$B$10:$M$139,2,0))</f>
        <v xml:space="preserve"> </v>
      </c>
      <c r="D76" s="71" t="str">
        <f>IF((ISBLANK(B76))," ",VLOOKUP('Zoznam klientov'!B76,'Údaje o zamestnancovi'!$B$10:$M$139,3,0))</f>
        <v xml:space="preserve"> </v>
      </c>
      <c r="E76" s="14"/>
      <c r="F76" s="67"/>
      <c r="G76" s="14"/>
      <c r="H76" s="68"/>
    </row>
    <row r="77" spans="1:8" ht="15" customHeight="1" x14ac:dyDescent="0.4">
      <c r="A77" s="74" t="str">
        <f>IF(ISBLANK(B77)," ",'Údaje poskytovateľa'!$B$7)</f>
        <v xml:space="preserve"> </v>
      </c>
      <c r="B77" s="66"/>
      <c r="C77" s="93" t="str">
        <f>IF((ISBLANK(B77))," ",VLOOKUP('Zoznam klientov'!B77,'Údaje o zamestnancovi'!$B$10:$M$139,2,0))</f>
        <v xml:space="preserve"> </v>
      </c>
      <c r="D77" s="71" t="str">
        <f>IF((ISBLANK(B77))," ",VLOOKUP('Zoznam klientov'!B77,'Údaje o zamestnancovi'!$B$10:$M$139,3,0))</f>
        <v xml:space="preserve"> </v>
      </c>
      <c r="E77" s="14"/>
      <c r="F77" s="67"/>
      <c r="G77" s="14"/>
      <c r="H77" s="68"/>
    </row>
    <row r="78" spans="1:8" ht="15" customHeight="1" x14ac:dyDescent="0.4">
      <c r="A78" s="74" t="str">
        <f>IF(ISBLANK(B78)," ",'Údaje poskytovateľa'!$B$7)</f>
        <v xml:space="preserve"> </v>
      </c>
      <c r="B78" s="66"/>
      <c r="C78" s="93" t="str">
        <f>IF((ISBLANK(B78))," ",VLOOKUP('Zoznam klientov'!B78,'Údaje o zamestnancovi'!$B$10:$M$139,2,0))</f>
        <v xml:space="preserve"> </v>
      </c>
      <c r="D78" s="71" t="str">
        <f>IF((ISBLANK(B78))," ",VLOOKUP('Zoznam klientov'!B78,'Údaje o zamestnancovi'!$B$10:$M$139,3,0))</f>
        <v xml:space="preserve"> </v>
      </c>
      <c r="E78" s="14"/>
      <c r="F78" s="67"/>
      <c r="G78" s="14"/>
      <c r="H78" s="68"/>
    </row>
    <row r="79" spans="1:8" ht="15" customHeight="1" x14ac:dyDescent="0.4">
      <c r="A79" s="74" t="str">
        <f>IF(ISBLANK(B79)," ",'Údaje poskytovateľa'!$B$7)</f>
        <v xml:space="preserve"> </v>
      </c>
      <c r="B79" s="66"/>
      <c r="C79" s="93" t="str">
        <f>IF((ISBLANK(B79))," ",VLOOKUP('Zoznam klientov'!B79,'Údaje o zamestnancovi'!$B$10:$M$139,2,0))</f>
        <v xml:space="preserve"> </v>
      </c>
      <c r="D79" s="71" t="str">
        <f>IF((ISBLANK(B79))," ",VLOOKUP('Zoznam klientov'!B79,'Údaje o zamestnancovi'!$B$10:$M$139,3,0))</f>
        <v xml:space="preserve"> </v>
      </c>
      <c r="E79" s="14"/>
      <c r="F79" s="67"/>
      <c r="G79" s="14"/>
      <c r="H79" s="68"/>
    </row>
    <row r="80" spans="1:8" ht="15" customHeight="1" x14ac:dyDescent="0.4">
      <c r="A80" s="74" t="str">
        <f>IF(ISBLANK(B80)," ",'Údaje poskytovateľa'!$B$7)</f>
        <v xml:space="preserve"> </v>
      </c>
      <c r="B80" s="66"/>
      <c r="C80" s="93" t="str">
        <f>IF((ISBLANK(B80))," ",VLOOKUP('Zoznam klientov'!B80,'Údaje o zamestnancovi'!$B$10:$M$139,2,0))</f>
        <v xml:space="preserve"> </v>
      </c>
      <c r="D80" s="71" t="str">
        <f>IF((ISBLANK(B80))," ",VLOOKUP('Zoznam klientov'!B80,'Údaje o zamestnancovi'!$B$10:$M$139,3,0))</f>
        <v xml:space="preserve"> </v>
      </c>
      <c r="E80" s="14"/>
      <c r="F80" s="67"/>
      <c r="G80" s="14"/>
      <c r="H80" s="68"/>
    </row>
    <row r="81" spans="1:8" ht="15" customHeight="1" x14ac:dyDescent="0.4">
      <c r="A81" s="74" t="str">
        <f>IF(ISBLANK(B81)," ",'Údaje poskytovateľa'!$B$7)</f>
        <v xml:space="preserve"> </v>
      </c>
      <c r="B81" s="66"/>
      <c r="C81" s="93" t="str">
        <f>IF((ISBLANK(B81))," ",VLOOKUP('Zoznam klientov'!B81,'Údaje o zamestnancovi'!$B$10:$M$139,2,0))</f>
        <v xml:space="preserve"> </v>
      </c>
      <c r="D81" s="71" t="str">
        <f>IF((ISBLANK(B81))," ",VLOOKUP('Zoznam klientov'!B81,'Údaje o zamestnancovi'!$B$10:$M$139,3,0))</f>
        <v xml:space="preserve"> </v>
      </c>
      <c r="E81" s="14"/>
      <c r="F81" s="67"/>
      <c r="G81" s="14"/>
      <c r="H81" s="68"/>
    </row>
    <row r="82" spans="1:8" ht="15" customHeight="1" x14ac:dyDescent="0.4">
      <c r="A82" s="74" t="str">
        <f>IF(ISBLANK(B82)," ",'Údaje poskytovateľa'!$B$7)</f>
        <v xml:space="preserve"> </v>
      </c>
      <c r="B82" s="66"/>
      <c r="C82" s="93" t="str">
        <f>IF((ISBLANK(B82))," ",VLOOKUP('Zoznam klientov'!B82,'Údaje o zamestnancovi'!$B$10:$M$139,2,0))</f>
        <v xml:space="preserve"> </v>
      </c>
      <c r="D82" s="71" t="str">
        <f>IF((ISBLANK(B82))," ",VLOOKUP('Zoznam klientov'!B82,'Údaje o zamestnancovi'!$B$10:$M$139,3,0))</f>
        <v xml:space="preserve"> </v>
      </c>
      <c r="E82" s="14"/>
      <c r="F82" s="67"/>
      <c r="G82" s="14"/>
      <c r="H82" s="68"/>
    </row>
    <row r="83" spans="1:8" ht="15" customHeight="1" x14ac:dyDescent="0.4">
      <c r="A83" s="74" t="str">
        <f>IF(ISBLANK(B83)," ",'Údaje poskytovateľa'!$B$7)</f>
        <v xml:space="preserve"> </v>
      </c>
      <c r="B83" s="66"/>
      <c r="C83" s="93" t="str">
        <f>IF((ISBLANK(B83))," ",VLOOKUP('Zoznam klientov'!B83,'Údaje o zamestnancovi'!$B$10:$M$139,2,0))</f>
        <v xml:space="preserve"> </v>
      </c>
      <c r="D83" s="71" t="str">
        <f>IF((ISBLANK(B83))," ",VLOOKUP('Zoznam klientov'!B83,'Údaje o zamestnancovi'!$B$10:$M$139,3,0))</f>
        <v xml:space="preserve"> </v>
      </c>
      <c r="E83" s="14"/>
      <c r="F83" s="67"/>
      <c r="G83" s="14"/>
      <c r="H83" s="68"/>
    </row>
    <row r="84" spans="1:8" ht="15" customHeight="1" x14ac:dyDescent="0.4">
      <c r="A84" s="74" t="str">
        <f>IF(ISBLANK(B84)," ",'Údaje poskytovateľa'!$B$7)</f>
        <v xml:space="preserve"> </v>
      </c>
      <c r="B84" s="66"/>
      <c r="C84" s="93" t="str">
        <f>IF((ISBLANK(B84))," ",VLOOKUP('Zoznam klientov'!B84,'Údaje o zamestnancovi'!$B$10:$M$139,2,0))</f>
        <v xml:space="preserve"> </v>
      </c>
      <c r="D84" s="71" t="str">
        <f>IF((ISBLANK(B84))," ",VLOOKUP('Zoznam klientov'!B84,'Údaje o zamestnancovi'!$B$10:$M$139,3,0))</f>
        <v xml:space="preserve"> </v>
      </c>
      <c r="E84" s="14"/>
      <c r="F84" s="67"/>
      <c r="G84" s="14"/>
      <c r="H84" s="68"/>
    </row>
    <row r="85" spans="1:8" ht="15" customHeight="1" x14ac:dyDescent="0.4">
      <c r="A85" s="74" t="str">
        <f>IF(ISBLANK(B85)," ",'Údaje poskytovateľa'!$B$7)</f>
        <v xml:space="preserve"> </v>
      </c>
      <c r="B85" s="66"/>
      <c r="C85" s="93" t="str">
        <f>IF((ISBLANK(B85))," ",VLOOKUP('Zoznam klientov'!B85,'Údaje o zamestnancovi'!$B$10:$M$139,2,0))</f>
        <v xml:space="preserve"> </v>
      </c>
      <c r="D85" s="71" t="str">
        <f>IF((ISBLANK(B85))," ",VLOOKUP('Zoznam klientov'!B85,'Údaje o zamestnancovi'!$B$10:$M$139,3,0))</f>
        <v xml:space="preserve"> </v>
      </c>
      <c r="E85" s="14"/>
      <c r="F85" s="67"/>
      <c r="G85" s="14"/>
      <c r="H85" s="68"/>
    </row>
    <row r="86" spans="1:8" ht="15" customHeight="1" x14ac:dyDescent="0.4">
      <c r="A86" s="74" t="str">
        <f>IF(ISBLANK(B86)," ",'Údaje poskytovateľa'!$B$7)</f>
        <v xml:space="preserve"> </v>
      </c>
      <c r="B86" s="66"/>
      <c r="C86" s="93" t="str">
        <f>IF((ISBLANK(B86))," ",VLOOKUP('Zoznam klientov'!B86,'Údaje o zamestnancovi'!$B$10:$M$139,2,0))</f>
        <v xml:space="preserve"> </v>
      </c>
      <c r="D86" s="71" t="str">
        <f>IF((ISBLANK(B86))," ",VLOOKUP('Zoznam klientov'!B86,'Údaje o zamestnancovi'!$B$10:$M$139,3,0))</f>
        <v xml:space="preserve"> </v>
      </c>
      <c r="E86" s="14"/>
      <c r="F86" s="67"/>
      <c r="G86" s="14"/>
      <c r="H86" s="68"/>
    </row>
    <row r="87" spans="1:8" ht="15" customHeight="1" x14ac:dyDescent="0.4">
      <c r="A87" s="74" t="str">
        <f>IF(ISBLANK(B87)," ",'Údaje poskytovateľa'!$B$7)</f>
        <v xml:space="preserve"> </v>
      </c>
      <c r="B87" s="66"/>
      <c r="C87" s="93" t="str">
        <f>IF((ISBLANK(B87))," ",VLOOKUP('Zoznam klientov'!B87,'Údaje o zamestnancovi'!$B$10:$M$139,2,0))</f>
        <v xml:space="preserve"> </v>
      </c>
      <c r="D87" s="71" t="str">
        <f>IF((ISBLANK(B87))," ",VLOOKUP('Zoznam klientov'!B87,'Údaje o zamestnancovi'!$B$10:$M$139,3,0))</f>
        <v xml:space="preserve"> </v>
      </c>
      <c r="E87" s="14"/>
      <c r="F87" s="67"/>
      <c r="G87" s="14"/>
      <c r="H87" s="68"/>
    </row>
    <row r="88" spans="1:8" ht="15" customHeight="1" x14ac:dyDescent="0.4">
      <c r="A88" s="74" t="str">
        <f>IF(ISBLANK(B88)," ",'Údaje poskytovateľa'!$B$7)</f>
        <v xml:space="preserve"> </v>
      </c>
      <c r="B88" s="66"/>
      <c r="C88" s="93" t="str">
        <f>IF((ISBLANK(B88))," ",VLOOKUP('Zoznam klientov'!B88,'Údaje o zamestnancovi'!$B$10:$M$139,2,0))</f>
        <v xml:space="preserve"> </v>
      </c>
      <c r="D88" s="71" t="str">
        <f>IF((ISBLANK(B88))," ",VLOOKUP('Zoznam klientov'!B88,'Údaje o zamestnancovi'!$B$10:$M$139,3,0))</f>
        <v xml:space="preserve"> </v>
      </c>
      <c r="E88" s="14"/>
      <c r="F88" s="67"/>
      <c r="G88" s="14"/>
      <c r="H88" s="68"/>
    </row>
    <row r="89" spans="1:8" ht="15" customHeight="1" x14ac:dyDescent="0.4">
      <c r="A89" s="74" t="str">
        <f>IF(ISBLANK(B89)," ",'Údaje poskytovateľa'!$B$7)</f>
        <v xml:space="preserve"> </v>
      </c>
      <c r="B89" s="66"/>
      <c r="C89" s="93" t="str">
        <f>IF((ISBLANK(B89))," ",VLOOKUP('Zoznam klientov'!B89,'Údaje o zamestnancovi'!$B$10:$M$139,2,0))</f>
        <v xml:space="preserve"> </v>
      </c>
      <c r="D89" s="71" t="str">
        <f>IF((ISBLANK(B89))," ",VLOOKUP('Zoznam klientov'!B89,'Údaje o zamestnancovi'!$B$10:$M$139,3,0))</f>
        <v xml:space="preserve"> </v>
      </c>
      <c r="E89" s="14"/>
      <c r="F89" s="67"/>
      <c r="G89" s="14"/>
      <c r="H89" s="68"/>
    </row>
    <row r="90" spans="1:8" ht="15" customHeight="1" x14ac:dyDescent="0.4">
      <c r="A90" s="74" t="str">
        <f>IF(ISBLANK(B90)," ",'Údaje poskytovateľa'!$B$7)</f>
        <v xml:space="preserve"> </v>
      </c>
      <c r="B90" s="66"/>
      <c r="C90" s="93" t="str">
        <f>IF((ISBLANK(B90))," ",VLOOKUP('Zoznam klientov'!B90,'Údaje o zamestnancovi'!$B$10:$M$139,2,0))</f>
        <v xml:space="preserve"> </v>
      </c>
      <c r="D90" s="71" t="str">
        <f>IF((ISBLANK(B90))," ",VLOOKUP('Zoznam klientov'!B90,'Údaje o zamestnancovi'!$B$10:$M$139,3,0))</f>
        <v xml:space="preserve"> </v>
      </c>
      <c r="E90" s="14"/>
      <c r="F90" s="67"/>
      <c r="G90" s="14"/>
      <c r="H90" s="68"/>
    </row>
    <row r="91" spans="1:8" ht="15" customHeight="1" x14ac:dyDescent="0.4">
      <c r="A91" s="74" t="str">
        <f>IF(ISBLANK(B91)," ",'Údaje poskytovateľa'!$B$7)</f>
        <v xml:space="preserve"> </v>
      </c>
      <c r="B91" s="66"/>
      <c r="C91" s="93" t="str">
        <f>IF((ISBLANK(B91))," ",VLOOKUP('Zoznam klientov'!B91,'Údaje o zamestnancovi'!$B$10:$M$139,2,0))</f>
        <v xml:space="preserve"> </v>
      </c>
      <c r="D91" s="71" t="str">
        <f>IF((ISBLANK(B91))," ",VLOOKUP('Zoznam klientov'!B91,'Údaje o zamestnancovi'!$B$10:$M$139,3,0))</f>
        <v xml:space="preserve"> </v>
      </c>
      <c r="E91" s="14"/>
      <c r="F91" s="67"/>
      <c r="G91" s="14"/>
      <c r="H91" s="68"/>
    </row>
    <row r="92" spans="1:8" ht="15" customHeight="1" x14ac:dyDescent="0.4">
      <c r="A92" s="74" t="str">
        <f>IF(ISBLANK(B92)," ",'Údaje poskytovateľa'!$B$7)</f>
        <v xml:space="preserve"> </v>
      </c>
      <c r="B92" s="66"/>
      <c r="C92" s="93" t="str">
        <f>IF((ISBLANK(B92))," ",VLOOKUP('Zoznam klientov'!B92,'Údaje o zamestnancovi'!$B$10:$M$139,2,0))</f>
        <v xml:space="preserve"> </v>
      </c>
      <c r="D92" s="71" t="str">
        <f>IF((ISBLANK(B92))," ",VLOOKUP('Zoznam klientov'!B92,'Údaje o zamestnancovi'!$B$10:$M$139,3,0))</f>
        <v xml:space="preserve"> </v>
      </c>
      <c r="E92" s="14"/>
      <c r="F92" s="67"/>
      <c r="G92" s="14"/>
      <c r="H92" s="68"/>
    </row>
    <row r="93" spans="1:8" ht="15" customHeight="1" x14ac:dyDescent="0.4">
      <c r="A93" s="74" t="str">
        <f>IF(ISBLANK(B93)," ",'Údaje poskytovateľa'!$B$7)</f>
        <v xml:space="preserve"> </v>
      </c>
      <c r="B93" s="66"/>
      <c r="C93" s="93" t="str">
        <f>IF((ISBLANK(B93))," ",VLOOKUP('Zoznam klientov'!B93,'Údaje o zamestnancovi'!$B$10:$M$139,2,0))</f>
        <v xml:space="preserve"> </v>
      </c>
      <c r="D93" s="71" t="str">
        <f>IF((ISBLANK(B93))," ",VLOOKUP('Zoznam klientov'!B93,'Údaje o zamestnancovi'!$B$10:$M$139,3,0))</f>
        <v xml:space="preserve"> </v>
      </c>
      <c r="E93" s="14"/>
      <c r="F93" s="67"/>
      <c r="G93" s="14"/>
      <c r="H93" s="68"/>
    </row>
    <row r="94" spans="1:8" ht="15" customHeight="1" x14ac:dyDescent="0.4">
      <c r="A94" s="74" t="str">
        <f>IF(ISBLANK(B94)," ",'Údaje poskytovateľa'!$B$7)</f>
        <v xml:space="preserve"> </v>
      </c>
      <c r="B94" s="66"/>
      <c r="C94" s="93" t="str">
        <f>IF((ISBLANK(B94))," ",VLOOKUP('Zoznam klientov'!B94,'Údaje o zamestnancovi'!$B$10:$M$139,2,0))</f>
        <v xml:space="preserve"> </v>
      </c>
      <c r="D94" s="71" t="str">
        <f>IF((ISBLANK(B94))," ",VLOOKUP('Zoznam klientov'!B94,'Údaje o zamestnancovi'!$B$10:$M$139,3,0))</f>
        <v xml:space="preserve"> </v>
      </c>
      <c r="E94" s="14"/>
      <c r="F94" s="67"/>
      <c r="G94" s="14"/>
      <c r="H94" s="68"/>
    </row>
    <row r="95" spans="1:8" ht="15" customHeight="1" x14ac:dyDescent="0.4">
      <c r="A95" s="74" t="str">
        <f>IF(ISBLANK(B95)," ",'Údaje poskytovateľa'!$B$7)</f>
        <v xml:space="preserve"> </v>
      </c>
      <c r="B95" s="66"/>
      <c r="C95" s="93" t="str">
        <f>IF((ISBLANK(B95))," ",VLOOKUP('Zoznam klientov'!B95,'Údaje o zamestnancovi'!$B$10:$M$139,2,0))</f>
        <v xml:space="preserve"> </v>
      </c>
      <c r="D95" s="71" t="str">
        <f>IF((ISBLANK(B95))," ",VLOOKUP('Zoznam klientov'!B95,'Údaje o zamestnancovi'!$B$10:$M$139,3,0))</f>
        <v xml:space="preserve"> </v>
      </c>
      <c r="E95" s="14"/>
      <c r="F95" s="67"/>
      <c r="G95" s="14"/>
      <c r="H95" s="68"/>
    </row>
    <row r="96" spans="1:8" ht="15" customHeight="1" x14ac:dyDescent="0.4">
      <c r="A96" s="74" t="str">
        <f>IF(ISBLANK(B96)," ",'Údaje poskytovateľa'!$B$7)</f>
        <v xml:space="preserve"> </v>
      </c>
      <c r="B96" s="66"/>
      <c r="C96" s="93" t="str">
        <f>IF((ISBLANK(B96))," ",VLOOKUP('Zoznam klientov'!B96,'Údaje o zamestnancovi'!$B$10:$M$139,2,0))</f>
        <v xml:space="preserve"> </v>
      </c>
      <c r="D96" s="71" t="str">
        <f>IF((ISBLANK(B96))," ",VLOOKUP('Zoznam klientov'!B96,'Údaje o zamestnancovi'!$B$10:$M$139,3,0))</f>
        <v xml:space="preserve"> </v>
      </c>
      <c r="E96" s="14"/>
      <c r="F96" s="67"/>
      <c r="G96" s="14"/>
      <c r="H96" s="68"/>
    </row>
    <row r="97" spans="1:8" ht="15" customHeight="1" x14ac:dyDescent="0.4">
      <c r="A97" s="74" t="str">
        <f>IF(ISBLANK(B97)," ",'Údaje poskytovateľa'!$B$7)</f>
        <v xml:space="preserve"> </v>
      </c>
      <c r="B97" s="66"/>
      <c r="C97" s="93" t="str">
        <f>IF((ISBLANK(B97))," ",VLOOKUP('Zoznam klientov'!B97,'Údaje o zamestnancovi'!$B$10:$M$139,2,0))</f>
        <v xml:space="preserve"> </v>
      </c>
      <c r="D97" s="71" t="str">
        <f>IF((ISBLANK(B97))," ",VLOOKUP('Zoznam klientov'!B97,'Údaje o zamestnancovi'!$B$10:$M$139,3,0))</f>
        <v xml:space="preserve"> </v>
      </c>
      <c r="E97" s="14"/>
      <c r="F97" s="67"/>
      <c r="G97" s="14"/>
      <c r="H97" s="68"/>
    </row>
    <row r="98" spans="1:8" ht="15" customHeight="1" x14ac:dyDescent="0.4">
      <c r="A98" s="74" t="str">
        <f>IF(ISBLANK(B98)," ",'Údaje poskytovateľa'!$B$7)</f>
        <v xml:space="preserve"> </v>
      </c>
      <c r="B98" s="66"/>
      <c r="C98" s="93" t="str">
        <f>IF((ISBLANK(B98))," ",VLOOKUP('Zoznam klientov'!B98,'Údaje o zamestnancovi'!$B$10:$M$139,2,0))</f>
        <v xml:space="preserve"> </v>
      </c>
      <c r="D98" s="71" t="str">
        <f>IF((ISBLANK(B98))," ",VLOOKUP('Zoznam klientov'!B98,'Údaje o zamestnancovi'!$B$10:$M$139,3,0))</f>
        <v xml:space="preserve"> </v>
      </c>
      <c r="E98" s="14"/>
      <c r="F98" s="67"/>
      <c r="G98" s="14"/>
      <c r="H98" s="68"/>
    </row>
    <row r="99" spans="1:8" ht="15" customHeight="1" x14ac:dyDescent="0.4">
      <c r="A99" s="74" t="str">
        <f>IF(ISBLANK(B99)," ",'Údaje poskytovateľa'!$B$7)</f>
        <v xml:space="preserve"> </v>
      </c>
      <c r="B99" s="66"/>
      <c r="C99" s="93" t="str">
        <f>IF((ISBLANK(B99))," ",VLOOKUP('Zoznam klientov'!B99,'Údaje o zamestnancovi'!$B$10:$M$139,2,0))</f>
        <v xml:space="preserve"> </v>
      </c>
      <c r="D99" s="71" t="str">
        <f>IF((ISBLANK(B99))," ",VLOOKUP('Zoznam klientov'!B99,'Údaje o zamestnancovi'!$B$10:$M$139,3,0))</f>
        <v xml:space="preserve"> </v>
      </c>
      <c r="E99" s="14"/>
      <c r="F99" s="67"/>
      <c r="G99" s="14"/>
      <c r="H99" s="68"/>
    </row>
    <row r="100" spans="1:8" ht="15" customHeight="1" x14ac:dyDescent="0.4">
      <c r="A100" s="74" t="str">
        <f>IF(ISBLANK(B100)," ",'Údaje poskytovateľa'!$B$7)</f>
        <v xml:space="preserve"> </v>
      </c>
      <c r="B100" s="66"/>
      <c r="C100" s="93" t="str">
        <f>IF((ISBLANK(B100))," ",VLOOKUP('Zoznam klientov'!B100,'Údaje o zamestnancovi'!$B$10:$M$139,2,0))</f>
        <v xml:space="preserve"> </v>
      </c>
      <c r="D100" s="71" t="str">
        <f>IF((ISBLANK(B100))," ",VLOOKUP('Zoznam klientov'!B100,'Údaje o zamestnancovi'!$B$10:$M$139,3,0))</f>
        <v xml:space="preserve"> </v>
      </c>
      <c r="E100" s="14"/>
      <c r="F100" s="67"/>
      <c r="G100" s="14"/>
      <c r="H100" s="68"/>
    </row>
    <row r="101" spans="1:8" ht="15" customHeight="1" x14ac:dyDescent="0.4">
      <c r="A101" s="74" t="str">
        <f>IF(ISBLANK(B101)," ",'Údaje poskytovateľa'!$B$7)</f>
        <v xml:space="preserve"> </v>
      </c>
      <c r="B101" s="66"/>
      <c r="C101" s="93" t="str">
        <f>IF((ISBLANK(B101))," ",VLOOKUP('Zoznam klientov'!B101,'Údaje o zamestnancovi'!$B$10:$M$139,2,0))</f>
        <v xml:space="preserve"> </v>
      </c>
      <c r="D101" s="71" t="str">
        <f>IF((ISBLANK(B101))," ",VLOOKUP('Zoznam klientov'!B101,'Údaje o zamestnancovi'!$B$10:$M$139,3,0))</f>
        <v xml:space="preserve"> </v>
      </c>
      <c r="E101" s="14"/>
      <c r="F101" s="67"/>
      <c r="G101" s="14"/>
      <c r="H101" s="68"/>
    </row>
    <row r="102" spans="1:8" ht="15" customHeight="1" x14ac:dyDescent="0.4">
      <c r="A102" s="74" t="str">
        <f>IF(ISBLANK(B102)," ",'Údaje poskytovateľa'!$B$7)</f>
        <v xml:space="preserve"> </v>
      </c>
      <c r="B102" s="66"/>
      <c r="C102" s="93" t="str">
        <f>IF((ISBLANK(B102))," ",VLOOKUP('Zoznam klientov'!B102,'Údaje o zamestnancovi'!$B$10:$M$139,2,0))</f>
        <v xml:space="preserve"> </v>
      </c>
      <c r="D102" s="71" t="str">
        <f>IF((ISBLANK(B102))," ",VLOOKUP('Zoznam klientov'!B102,'Údaje o zamestnancovi'!$B$10:$M$139,3,0))</f>
        <v xml:space="preserve"> </v>
      </c>
      <c r="E102" s="14"/>
      <c r="F102" s="67"/>
      <c r="G102" s="14"/>
      <c r="H102" s="68"/>
    </row>
    <row r="103" spans="1:8" ht="15" customHeight="1" x14ac:dyDescent="0.4">
      <c r="A103" s="74" t="str">
        <f>IF(ISBLANK(B103)," ",'Údaje poskytovateľa'!$B$7)</f>
        <v xml:space="preserve"> </v>
      </c>
      <c r="B103" s="66"/>
      <c r="C103" s="93" t="str">
        <f>IF((ISBLANK(B103))," ",VLOOKUP('Zoznam klientov'!B103,'Údaje o zamestnancovi'!$B$10:$M$139,2,0))</f>
        <v xml:space="preserve"> </v>
      </c>
      <c r="D103" s="71" t="str">
        <f>IF((ISBLANK(B103))," ",VLOOKUP('Zoznam klientov'!B103,'Údaje o zamestnancovi'!$B$10:$M$139,3,0))</f>
        <v xml:space="preserve"> </v>
      </c>
      <c r="E103" s="14"/>
      <c r="F103" s="67"/>
      <c r="G103" s="14"/>
      <c r="H103" s="68"/>
    </row>
    <row r="104" spans="1:8" ht="15" customHeight="1" x14ac:dyDescent="0.4">
      <c r="A104" s="74" t="str">
        <f>IF(ISBLANK(B104)," ",'Údaje poskytovateľa'!$B$7)</f>
        <v xml:space="preserve"> </v>
      </c>
      <c r="B104" s="66"/>
      <c r="C104" s="93" t="str">
        <f>IF((ISBLANK(B104))," ",VLOOKUP('Zoznam klientov'!B104,'Údaje o zamestnancovi'!$B$10:$M$139,2,0))</f>
        <v xml:space="preserve"> </v>
      </c>
      <c r="D104" s="71" t="str">
        <f>IF((ISBLANK(B104))," ",VLOOKUP('Zoznam klientov'!B104,'Údaje o zamestnancovi'!$B$10:$M$139,3,0))</f>
        <v xml:space="preserve"> </v>
      </c>
      <c r="E104" s="14"/>
      <c r="F104" s="67"/>
      <c r="G104" s="14"/>
      <c r="H104" s="68"/>
    </row>
    <row r="105" spans="1:8" ht="15" customHeight="1" x14ac:dyDescent="0.4">
      <c r="A105" s="74" t="str">
        <f>IF(ISBLANK(B105)," ",'Údaje poskytovateľa'!$B$7)</f>
        <v xml:space="preserve"> </v>
      </c>
      <c r="B105" s="66"/>
      <c r="C105" s="93" t="str">
        <f>IF((ISBLANK(B105))," ",VLOOKUP('Zoznam klientov'!B105,'Údaje o zamestnancovi'!$B$10:$M$139,2,0))</f>
        <v xml:space="preserve"> </v>
      </c>
      <c r="D105" s="71" t="str">
        <f>IF((ISBLANK(B105))," ",VLOOKUP('Zoznam klientov'!B105,'Údaje o zamestnancovi'!$B$10:$M$139,3,0))</f>
        <v xml:space="preserve"> </v>
      </c>
      <c r="E105" s="14"/>
      <c r="F105" s="67"/>
      <c r="G105" s="14"/>
      <c r="H105" s="68"/>
    </row>
    <row r="106" spans="1:8" ht="15" customHeight="1" x14ac:dyDescent="0.4">
      <c r="A106" s="74" t="str">
        <f>IF(ISBLANK(B106)," ",'Údaje poskytovateľa'!$B$7)</f>
        <v xml:space="preserve"> </v>
      </c>
      <c r="B106" s="66"/>
      <c r="C106" s="93" t="str">
        <f>IF((ISBLANK(B106))," ",VLOOKUP('Zoznam klientov'!B106,'Údaje o zamestnancovi'!$B$10:$M$139,2,0))</f>
        <v xml:space="preserve"> </v>
      </c>
      <c r="D106" s="71" t="str">
        <f>IF((ISBLANK(B106))," ",VLOOKUP('Zoznam klientov'!B106,'Údaje o zamestnancovi'!$B$10:$M$139,3,0))</f>
        <v xml:space="preserve"> </v>
      </c>
      <c r="E106" s="14"/>
      <c r="F106" s="67"/>
      <c r="G106" s="14"/>
      <c r="H106" s="68"/>
    </row>
    <row r="107" spans="1:8" ht="15" customHeight="1" x14ac:dyDescent="0.4">
      <c r="A107" s="74" t="str">
        <f>IF(ISBLANK(B107)," ",'Údaje poskytovateľa'!$B$7)</f>
        <v xml:space="preserve"> </v>
      </c>
      <c r="B107" s="66"/>
      <c r="C107" s="93" t="str">
        <f>IF((ISBLANK(B107))," ",VLOOKUP('Zoznam klientov'!B107,'Údaje o zamestnancovi'!$B$10:$M$139,2,0))</f>
        <v xml:space="preserve"> </v>
      </c>
      <c r="D107" s="71" t="str">
        <f>IF((ISBLANK(B107))," ",VLOOKUP('Zoznam klientov'!B107,'Údaje o zamestnancovi'!$B$10:$M$139,3,0))</f>
        <v xml:space="preserve"> </v>
      </c>
      <c r="E107" s="14"/>
      <c r="F107" s="67"/>
      <c r="G107" s="14"/>
      <c r="H107" s="68"/>
    </row>
    <row r="108" spans="1:8" ht="15" customHeight="1" x14ac:dyDescent="0.4">
      <c r="A108" s="74" t="str">
        <f>IF(ISBLANK(B108)," ",'Údaje poskytovateľa'!$B$7)</f>
        <v xml:space="preserve"> </v>
      </c>
      <c r="B108" s="66"/>
      <c r="C108" s="93" t="str">
        <f>IF((ISBLANK(B108))," ",VLOOKUP('Zoznam klientov'!B108,'Údaje o zamestnancovi'!$B$10:$M$139,2,0))</f>
        <v xml:space="preserve"> </v>
      </c>
      <c r="D108" s="71" t="str">
        <f>IF((ISBLANK(B108))," ",VLOOKUP('Zoznam klientov'!B108,'Údaje o zamestnancovi'!$B$10:$M$139,3,0))</f>
        <v xml:space="preserve"> </v>
      </c>
      <c r="E108" s="14"/>
      <c r="F108" s="67"/>
      <c r="G108" s="14"/>
      <c r="H108" s="68"/>
    </row>
    <row r="109" spans="1:8" ht="15" customHeight="1" x14ac:dyDescent="0.4">
      <c r="A109" s="74" t="str">
        <f>IF(ISBLANK(B109)," ",'Údaje poskytovateľa'!$B$7)</f>
        <v xml:space="preserve"> </v>
      </c>
      <c r="B109" s="66"/>
      <c r="C109" s="93" t="str">
        <f>IF((ISBLANK(B109))," ",VLOOKUP('Zoznam klientov'!B109,'Údaje o zamestnancovi'!$B$10:$M$139,2,0))</f>
        <v xml:space="preserve"> </v>
      </c>
      <c r="D109" s="71" t="str">
        <f>IF((ISBLANK(B109))," ",VLOOKUP('Zoznam klientov'!B109,'Údaje o zamestnancovi'!$B$10:$M$139,3,0))</f>
        <v xml:space="preserve"> </v>
      </c>
      <c r="E109" s="14"/>
      <c r="F109" s="67"/>
      <c r="G109" s="14"/>
      <c r="H109" s="68"/>
    </row>
    <row r="110" spans="1:8" ht="15" customHeight="1" x14ac:dyDescent="0.4">
      <c r="A110" s="74" t="str">
        <f>IF(ISBLANK(B110)," ",'Údaje poskytovateľa'!$B$7)</f>
        <v xml:space="preserve"> </v>
      </c>
      <c r="B110" s="66"/>
      <c r="C110" s="93" t="str">
        <f>IF((ISBLANK(B110))," ",VLOOKUP('Zoznam klientov'!B110,'Údaje o zamestnancovi'!$B$10:$M$139,2,0))</f>
        <v xml:space="preserve"> </v>
      </c>
      <c r="D110" s="71" t="str">
        <f>IF((ISBLANK(B110))," ",VLOOKUP('Zoznam klientov'!B110,'Údaje o zamestnancovi'!$B$10:$M$139,3,0))</f>
        <v xml:space="preserve"> </v>
      </c>
      <c r="E110" s="14"/>
      <c r="F110" s="67"/>
      <c r="G110" s="14"/>
      <c r="H110" s="68"/>
    </row>
    <row r="111" spans="1:8" ht="15" customHeight="1" x14ac:dyDescent="0.4">
      <c r="A111" s="74" t="str">
        <f>IF(ISBLANK(B111)," ",'Údaje poskytovateľa'!$B$7)</f>
        <v xml:space="preserve"> </v>
      </c>
      <c r="B111" s="66"/>
      <c r="C111" s="93" t="str">
        <f>IF((ISBLANK(B111))," ",VLOOKUP('Zoznam klientov'!B111,'Údaje o zamestnancovi'!$B$10:$M$139,2,0))</f>
        <v xml:space="preserve"> </v>
      </c>
      <c r="D111" s="71" t="str">
        <f>IF((ISBLANK(B111))," ",VLOOKUP('Zoznam klientov'!B111,'Údaje o zamestnancovi'!$B$10:$M$139,3,0))</f>
        <v xml:space="preserve"> </v>
      </c>
      <c r="E111" s="14"/>
      <c r="F111" s="67"/>
      <c r="G111" s="14"/>
      <c r="H111" s="68"/>
    </row>
    <row r="112" spans="1:8" ht="15" customHeight="1" x14ac:dyDescent="0.4">
      <c r="A112" s="74" t="str">
        <f>IF(ISBLANK(B112)," ",'Údaje poskytovateľa'!$B$7)</f>
        <v xml:space="preserve"> </v>
      </c>
      <c r="B112" s="66"/>
      <c r="C112" s="93" t="str">
        <f>IF((ISBLANK(B112))," ",VLOOKUP('Zoznam klientov'!B112,'Údaje o zamestnancovi'!$B$10:$M$139,2,0))</f>
        <v xml:space="preserve"> </v>
      </c>
      <c r="D112" s="71" t="str">
        <f>IF((ISBLANK(B112))," ",VLOOKUP('Zoznam klientov'!B112,'Údaje o zamestnancovi'!$B$10:$M$139,3,0))</f>
        <v xml:space="preserve"> </v>
      </c>
      <c r="E112" s="14"/>
      <c r="F112" s="67"/>
      <c r="G112" s="14"/>
      <c r="H112" s="68"/>
    </row>
    <row r="113" spans="1:8" ht="15" customHeight="1" x14ac:dyDescent="0.4">
      <c r="A113" s="74" t="str">
        <f>IF(ISBLANK(B113)," ",'Údaje poskytovateľa'!$B$7)</f>
        <v xml:space="preserve"> </v>
      </c>
      <c r="B113" s="66"/>
      <c r="C113" s="93" t="str">
        <f>IF((ISBLANK(B113))," ",VLOOKUP('Zoznam klientov'!B113,'Údaje o zamestnancovi'!$B$10:$M$139,2,0))</f>
        <v xml:space="preserve"> </v>
      </c>
      <c r="D113" s="71" t="str">
        <f>IF((ISBLANK(B113))," ",VLOOKUP('Zoznam klientov'!B113,'Údaje o zamestnancovi'!$B$10:$M$139,3,0))</f>
        <v xml:space="preserve"> </v>
      </c>
      <c r="E113" s="14"/>
      <c r="F113" s="67"/>
      <c r="G113" s="14"/>
      <c r="H113" s="68"/>
    </row>
    <row r="114" spans="1:8" ht="15" customHeight="1" x14ac:dyDescent="0.4">
      <c r="A114" s="74" t="str">
        <f>IF(ISBLANK(B114)," ",'Údaje poskytovateľa'!$B$7)</f>
        <v xml:space="preserve"> </v>
      </c>
      <c r="B114" s="66"/>
      <c r="C114" s="93" t="str">
        <f>IF((ISBLANK(B114))," ",VLOOKUP('Zoznam klientov'!B114,'Údaje o zamestnancovi'!$B$10:$M$139,2,0))</f>
        <v xml:space="preserve"> </v>
      </c>
      <c r="D114" s="71" t="str">
        <f>IF((ISBLANK(B114))," ",VLOOKUP('Zoznam klientov'!B114,'Údaje o zamestnancovi'!$B$10:$M$139,3,0))</f>
        <v xml:space="preserve"> </v>
      </c>
      <c r="E114" s="14"/>
      <c r="F114" s="67"/>
      <c r="G114" s="14"/>
      <c r="H114" s="68"/>
    </row>
    <row r="115" spans="1:8" ht="15" customHeight="1" x14ac:dyDescent="0.4">
      <c r="A115" s="74" t="str">
        <f>IF(ISBLANK(B115)," ",'Údaje poskytovateľa'!$B$7)</f>
        <v xml:space="preserve"> </v>
      </c>
      <c r="B115" s="66"/>
      <c r="C115" s="93" t="str">
        <f>IF((ISBLANK(B115))," ",VLOOKUP('Zoznam klientov'!B115,'Údaje o zamestnancovi'!$B$10:$M$139,2,0))</f>
        <v xml:space="preserve"> </v>
      </c>
      <c r="D115" s="71" t="str">
        <f>IF((ISBLANK(B115))," ",VLOOKUP('Zoznam klientov'!B115,'Údaje o zamestnancovi'!$B$10:$M$139,3,0))</f>
        <v xml:space="preserve"> </v>
      </c>
      <c r="E115" s="14"/>
      <c r="F115" s="67"/>
      <c r="G115" s="14"/>
      <c r="H115" s="68"/>
    </row>
    <row r="116" spans="1:8" ht="15" customHeight="1" x14ac:dyDescent="0.4">
      <c r="A116" s="74" t="str">
        <f>IF(ISBLANK(B116)," ",'Údaje poskytovateľa'!$B$7)</f>
        <v xml:space="preserve"> </v>
      </c>
      <c r="B116" s="66"/>
      <c r="C116" s="93" t="str">
        <f>IF((ISBLANK(B116))," ",VLOOKUP('Zoznam klientov'!B116,'Údaje o zamestnancovi'!$B$10:$M$139,2,0))</f>
        <v xml:space="preserve"> </v>
      </c>
      <c r="D116" s="71" t="str">
        <f>IF((ISBLANK(B116))," ",VLOOKUP('Zoznam klientov'!B116,'Údaje o zamestnancovi'!$B$10:$M$139,3,0))</f>
        <v xml:space="preserve"> </v>
      </c>
      <c r="E116" s="14"/>
      <c r="F116" s="67"/>
      <c r="G116" s="14"/>
      <c r="H116" s="68"/>
    </row>
    <row r="117" spans="1:8" ht="15" customHeight="1" x14ac:dyDescent="0.4">
      <c r="A117" s="74" t="str">
        <f>IF(ISBLANK(B117)," ",'Údaje poskytovateľa'!$B$7)</f>
        <v xml:space="preserve"> </v>
      </c>
      <c r="B117" s="66"/>
      <c r="C117" s="93" t="str">
        <f>IF((ISBLANK(B117))," ",VLOOKUP('Zoznam klientov'!B117,'Údaje o zamestnancovi'!$B$10:$M$139,2,0))</f>
        <v xml:space="preserve"> </v>
      </c>
      <c r="D117" s="71" t="str">
        <f>IF((ISBLANK(B117))," ",VLOOKUP('Zoznam klientov'!B117,'Údaje o zamestnancovi'!$B$10:$M$139,3,0))</f>
        <v xml:space="preserve"> </v>
      </c>
      <c r="E117" s="14"/>
      <c r="F117" s="67"/>
      <c r="G117" s="14"/>
      <c r="H117" s="68"/>
    </row>
    <row r="118" spans="1:8" ht="15" customHeight="1" x14ac:dyDescent="0.4">
      <c r="A118" s="74" t="str">
        <f>IF(ISBLANK(B118)," ",'Údaje poskytovateľa'!$B$7)</f>
        <v xml:space="preserve"> </v>
      </c>
      <c r="B118" s="66"/>
      <c r="C118" s="93" t="str">
        <f>IF((ISBLANK(B118))," ",VLOOKUP('Zoznam klientov'!B118,'Údaje o zamestnancovi'!$B$10:$M$139,2,0))</f>
        <v xml:space="preserve"> </v>
      </c>
      <c r="D118" s="71" t="str">
        <f>IF((ISBLANK(B118))," ",VLOOKUP('Zoznam klientov'!B118,'Údaje o zamestnancovi'!$B$10:$M$139,3,0))</f>
        <v xml:space="preserve"> </v>
      </c>
      <c r="E118" s="14"/>
      <c r="F118" s="67"/>
      <c r="G118" s="14"/>
      <c r="H118" s="68"/>
    </row>
    <row r="119" spans="1:8" ht="15" customHeight="1" x14ac:dyDescent="0.4">
      <c r="A119" s="74" t="str">
        <f>IF(ISBLANK(B119)," ",'Údaje poskytovateľa'!$B$7)</f>
        <v xml:space="preserve"> </v>
      </c>
      <c r="B119" s="66"/>
      <c r="C119" s="93" t="str">
        <f>IF((ISBLANK(B119))," ",VLOOKUP('Zoznam klientov'!B119,'Údaje o zamestnancovi'!$B$10:$M$139,2,0))</f>
        <v xml:space="preserve"> </v>
      </c>
      <c r="D119" s="71" t="str">
        <f>IF((ISBLANK(B119))," ",VLOOKUP('Zoznam klientov'!B119,'Údaje o zamestnancovi'!$B$10:$M$139,3,0))</f>
        <v xml:space="preserve"> </v>
      </c>
      <c r="E119" s="14"/>
      <c r="F119" s="67"/>
      <c r="G119" s="14"/>
      <c r="H119" s="68"/>
    </row>
    <row r="120" spans="1:8" ht="15" customHeight="1" x14ac:dyDescent="0.4">
      <c r="A120" s="74" t="str">
        <f>IF(ISBLANK(B120)," ",'Údaje poskytovateľa'!$B$7)</f>
        <v xml:space="preserve"> </v>
      </c>
      <c r="B120" s="66"/>
      <c r="C120" s="93" t="str">
        <f>IF((ISBLANK(B120))," ",VLOOKUP('Zoznam klientov'!B120,'Údaje o zamestnancovi'!$B$10:$M$139,2,0))</f>
        <v xml:space="preserve"> </v>
      </c>
      <c r="D120" s="71" t="str">
        <f>IF((ISBLANK(B120))," ",VLOOKUP('Zoznam klientov'!B120,'Údaje o zamestnancovi'!$B$10:$M$139,3,0))</f>
        <v xml:space="preserve"> </v>
      </c>
      <c r="E120" s="14"/>
      <c r="F120" s="67"/>
      <c r="G120" s="14"/>
      <c r="H120" s="68"/>
    </row>
    <row r="121" spans="1:8" ht="15" customHeight="1" x14ac:dyDescent="0.4">
      <c r="A121" s="74" t="str">
        <f>IF(ISBLANK(B121)," ",'Údaje poskytovateľa'!$B$7)</f>
        <v xml:space="preserve"> </v>
      </c>
      <c r="B121" s="66"/>
      <c r="C121" s="93" t="str">
        <f>IF((ISBLANK(B121))," ",VLOOKUP('Zoznam klientov'!B121,'Údaje o zamestnancovi'!$B$10:$M$139,2,0))</f>
        <v xml:space="preserve"> </v>
      </c>
      <c r="D121" s="71" t="str">
        <f>IF((ISBLANK(B121))," ",VLOOKUP('Zoznam klientov'!B121,'Údaje o zamestnancovi'!$B$10:$M$139,3,0))</f>
        <v xml:space="preserve"> </v>
      </c>
      <c r="E121" s="14"/>
      <c r="F121" s="67"/>
      <c r="G121" s="14"/>
      <c r="H121" s="68"/>
    </row>
    <row r="122" spans="1:8" ht="15" customHeight="1" x14ac:dyDescent="0.4">
      <c r="A122" s="74" t="str">
        <f>IF(ISBLANK(B122)," ",'Údaje poskytovateľa'!$B$7)</f>
        <v xml:space="preserve"> </v>
      </c>
      <c r="B122" s="66"/>
      <c r="C122" s="93" t="str">
        <f>IF((ISBLANK(B122))," ",VLOOKUP('Zoznam klientov'!B122,'Údaje o zamestnancovi'!$B$10:$M$139,2,0))</f>
        <v xml:space="preserve"> </v>
      </c>
      <c r="D122" s="71" t="str">
        <f>IF((ISBLANK(B122))," ",VLOOKUP('Zoznam klientov'!B122,'Údaje o zamestnancovi'!$B$10:$M$139,3,0))</f>
        <v xml:space="preserve"> </v>
      </c>
      <c r="E122" s="14"/>
      <c r="F122" s="67"/>
      <c r="G122" s="14"/>
      <c r="H122" s="68"/>
    </row>
    <row r="123" spans="1:8" ht="15" customHeight="1" x14ac:dyDescent="0.4">
      <c r="A123" s="74" t="str">
        <f>IF(ISBLANK(B123)," ",'Údaje poskytovateľa'!$B$7)</f>
        <v xml:space="preserve"> </v>
      </c>
      <c r="B123" s="66"/>
      <c r="C123" s="93" t="str">
        <f>IF((ISBLANK(B123))," ",VLOOKUP('Zoznam klientov'!B123,'Údaje o zamestnancovi'!$B$10:$M$139,2,0))</f>
        <v xml:space="preserve"> </v>
      </c>
      <c r="D123" s="71" t="str">
        <f>IF((ISBLANK(B123))," ",VLOOKUP('Zoznam klientov'!B123,'Údaje o zamestnancovi'!$B$10:$M$139,3,0))</f>
        <v xml:space="preserve"> </v>
      </c>
      <c r="E123" s="14"/>
      <c r="F123" s="67"/>
      <c r="G123" s="14"/>
      <c r="H123" s="68"/>
    </row>
    <row r="124" spans="1:8" ht="15" customHeight="1" x14ac:dyDescent="0.4">
      <c r="A124" s="74" t="str">
        <f>IF(ISBLANK(B124)," ",'Údaje poskytovateľa'!$B$7)</f>
        <v xml:space="preserve"> </v>
      </c>
      <c r="B124" s="66"/>
      <c r="C124" s="93" t="str">
        <f>IF((ISBLANK(B124))," ",VLOOKUP('Zoznam klientov'!B124,'Údaje o zamestnancovi'!$B$10:$M$139,2,0))</f>
        <v xml:space="preserve"> </v>
      </c>
      <c r="D124" s="71" t="str">
        <f>IF((ISBLANK(B124))," ",VLOOKUP('Zoznam klientov'!B124,'Údaje o zamestnancovi'!$B$10:$M$139,3,0))</f>
        <v xml:space="preserve"> </v>
      </c>
      <c r="E124" s="14"/>
      <c r="F124" s="67"/>
      <c r="G124" s="14"/>
      <c r="H124" s="68"/>
    </row>
    <row r="125" spans="1:8" ht="15" customHeight="1" x14ac:dyDescent="0.4">
      <c r="A125" s="74" t="str">
        <f>IF(ISBLANK(B125)," ",'Údaje poskytovateľa'!$B$7)</f>
        <v xml:space="preserve"> </v>
      </c>
      <c r="B125" s="66"/>
      <c r="C125" s="93" t="str">
        <f>IF((ISBLANK(B125))," ",VLOOKUP('Zoznam klientov'!B125,'Údaje o zamestnancovi'!$B$10:$M$139,2,0))</f>
        <v xml:space="preserve"> </v>
      </c>
      <c r="D125" s="71" t="str">
        <f>IF((ISBLANK(B125))," ",VLOOKUP('Zoznam klientov'!B125,'Údaje o zamestnancovi'!$B$10:$M$139,3,0))</f>
        <v xml:space="preserve"> </v>
      </c>
      <c r="E125" s="14"/>
      <c r="F125" s="67"/>
      <c r="G125" s="14"/>
      <c r="H125" s="68"/>
    </row>
    <row r="126" spans="1:8" ht="15" customHeight="1" x14ac:dyDescent="0.4">
      <c r="A126" s="74" t="str">
        <f>IF(ISBLANK(B126)," ",'Údaje poskytovateľa'!$B$7)</f>
        <v xml:space="preserve"> </v>
      </c>
      <c r="B126" s="66"/>
      <c r="C126" s="93" t="str">
        <f>IF((ISBLANK(B126))," ",VLOOKUP('Zoznam klientov'!B126,'Údaje o zamestnancovi'!$B$10:$M$139,2,0))</f>
        <v xml:space="preserve"> </v>
      </c>
      <c r="D126" s="71" t="str">
        <f>IF((ISBLANK(B126))," ",VLOOKUP('Zoznam klientov'!B126,'Údaje o zamestnancovi'!$B$10:$M$139,3,0))</f>
        <v xml:space="preserve"> </v>
      </c>
      <c r="E126" s="14"/>
      <c r="F126" s="67"/>
      <c r="G126" s="14"/>
      <c r="H126" s="68"/>
    </row>
    <row r="127" spans="1:8" ht="15" customHeight="1" x14ac:dyDescent="0.4">
      <c r="A127" s="74" t="str">
        <f>IF(ISBLANK(B127)," ",'Údaje poskytovateľa'!$B$7)</f>
        <v xml:space="preserve"> </v>
      </c>
      <c r="B127" s="66"/>
      <c r="C127" s="93" t="str">
        <f>IF((ISBLANK(B127))," ",VLOOKUP('Zoznam klientov'!B127,'Údaje o zamestnancovi'!$B$10:$M$139,2,0))</f>
        <v xml:space="preserve"> </v>
      </c>
      <c r="D127" s="71" t="str">
        <f>IF((ISBLANK(B127))," ",VLOOKUP('Zoznam klientov'!B127,'Údaje o zamestnancovi'!$B$10:$M$139,3,0))</f>
        <v xml:space="preserve"> </v>
      </c>
      <c r="E127" s="14"/>
      <c r="F127" s="67"/>
      <c r="G127" s="14"/>
      <c r="H127" s="68"/>
    </row>
    <row r="128" spans="1:8" ht="15" customHeight="1" x14ac:dyDescent="0.4">
      <c r="A128" s="74" t="str">
        <f>IF(ISBLANK(B128)," ",'Údaje poskytovateľa'!$B$7)</f>
        <v xml:space="preserve"> </v>
      </c>
      <c r="B128" s="66"/>
      <c r="C128" s="93" t="str">
        <f>IF((ISBLANK(B128))," ",VLOOKUP('Zoznam klientov'!B128,'Údaje o zamestnancovi'!$B$10:$M$139,2,0))</f>
        <v xml:space="preserve"> </v>
      </c>
      <c r="D128" s="71" t="str">
        <f>IF((ISBLANK(B128))," ",VLOOKUP('Zoznam klientov'!B128,'Údaje o zamestnancovi'!$B$10:$M$139,3,0))</f>
        <v xml:space="preserve"> </v>
      </c>
      <c r="E128" s="14"/>
      <c r="F128" s="67"/>
      <c r="G128" s="14"/>
      <c r="H128" s="68"/>
    </row>
    <row r="129" spans="1:8" ht="15" customHeight="1" x14ac:dyDescent="0.4">
      <c r="A129" s="74" t="str">
        <f>IF(ISBLANK(B129)," ",'Údaje poskytovateľa'!$B$7)</f>
        <v xml:space="preserve"> </v>
      </c>
      <c r="B129" s="66"/>
      <c r="C129" s="93" t="str">
        <f>IF((ISBLANK(B129))," ",VLOOKUP('Zoznam klientov'!B129,'Údaje o zamestnancovi'!$B$10:$M$139,2,0))</f>
        <v xml:space="preserve"> </v>
      </c>
      <c r="D129" s="71" t="str">
        <f>IF((ISBLANK(B129))," ",VLOOKUP('Zoznam klientov'!B129,'Údaje o zamestnancovi'!$B$10:$M$139,3,0))</f>
        <v xml:space="preserve"> </v>
      </c>
      <c r="E129" s="14"/>
      <c r="F129" s="67"/>
      <c r="G129" s="14"/>
      <c r="H129" s="68"/>
    </row>
    <row r="130" spans="1:8" ht="15" customHeight="1" x14ac:dyDescent="0.4">
      <c r="A130" s="74" t="str">
        <f>IF(ISBLANK(B130)," ",'Údaje poskytovateľa'!$B$7)</f>
        <v xml:space="preserve"> </v>
      </c>
      <c r="B130" s="66"/>
      <c r="C130" s="93" t="str">
        <f>IF((ISBLANK(B130))," ",VLOOKUP('Zoznam klientov'!B130,'Údaje o zamestnancovi'!$B$10:$M$139,2,0))</f>
        <v xml:space="preserve"> </v>
      </c>
      <c r="D130" s="71" t="str">
        <f>IF((ISBLANK(B130))," ",VLOOKUP('Zoznam klientov'!B130,'Údaje o zamestnancovi'!$B$10:$M$139,3,0))</f>
        <v xml:space="preserve"> </v>
      </c>
      <c r="E130" s="14"/>
      <c r="F130" s="67"/>
      <c r="G130" s="14"/>
      <c r="H130" s="68"/>
    </row>
    <row r="131" spans="1:8" ht="15" customHeight="1" x14ac:dyDescent="0.4">
      <c r="A131" s="74" t="str">
        <f>IF(ISBLANK(B131)," ",'Údaje poskytovateľa'!$B$7)</f>
        <v xml:space="preserve"> </v>
      </c>
      <c r="B131" s="66"/>
      <c r="C131" s="93" t="str">
        <f>IF((ISBLANK(B131))," ",VLOOKUP('Zoznam klientov'!B131,'Údaje o zamestnancovi'!$B$10:$M$139,2,0))</f>
        <v xml:space="preserve"> </v>
      </c>
      <c r="D131" s="71" t="str">
        <f>IF((ISBLANK(B131))," ",VLOOKUP('Zoznam klientov'!B131,'Údaje o zamestnancovi'!$B$10:$M$139,3,0))</f>
        <v xml:space="preserve"> </v>
      </c>
      <c r="E131" s="14"/>
      <c r="F131" s="67"/>
      <c r="G131" s="14"/>
      <c r="H131" s="68"/>
    </row>
    <row r="132" spans="1:8" ht="15" customHeight="1" x14ac:dyDescent="0.4">
      <c r="A132" s="74" t="str">
        <f>IF(ISBLANK(B132)," ",'Údaje poskytovateľa'!$B$7)</f>
        <v xml:space="preserve"> </v>
      </c>
      <c r="B132" s="66"/>
      <c r="C132" s="93" t="str">
        <f>IF((ISBLANK(B132))," ",VLOOKUP('Zoznam klientov'!B132,'Údaje o zamestnancovi'!$B$10:$M$139,2,0))</f>
        <v xml:space="preserve"> </v>
      </c>
      <c r="D132" s="71" t="str">
        <f>IF((ISBLANK(B132))," ",VLOOKUP('Zoznam klientov'!B132,'Údaje o zamestnancovi'!$B$10:$M$139,3,0))</f>
        <v xml:space="preserve"> </v>
      </c>
      <c r="E132" s="14"/>
      <c r="F132" s="67"/>
      <c r="G132" s="14"/>
      <c r="H132" s="68"/>
    </row>
    <row r="133" spans="1:8" ht="15" customHeight="1" x14ac:dyDescent="0.4">
      <c r="A133" s="74" t="str">
        <f>IF(ISBLANK(B133)," ",'Údaje poskytovateľa'!$B$7)</f>
        <v xml:space="preserve"> </v>
      </c>
      <c r="B133" s="66"/>
      <c r="C133" s="93" t="str">
        <f>IF((ISBLANK(B133))," ",VLOOKUP('Zoznam klientov'!B133,'Údaje o zamestnancovi'!$B$10:$M$139,2,0))</f>
        <v xml:space="preserve"> </v>
      </c>
      <c r="D133" s="71" t="str">
        <f>IF((ISBLANK(B133))," ",VLOOKUP('Zoznam klientov'!B133,'Údaje o zamestnancovi'!$B$10:$M$139,3,0))</f>
        <v xml:space="preserve"> </v>
      </c>
      <c r="E133" s="14"/>
      <c r="F133" s="67"/>
      <c r="G133" s="14"/>
      <c r="H133" s="68"/>
    </row>
    <row r="134" spans="1:8" ht="15" customHeight="1" x14ac:dyDescent="0.4">
      <c r="A134" s="74" t="str">
        <f>IF(ISBLANK(B134)," ",'Údaje poskytovateľa'!$B$7)</f>
        <v xml:space="preserve"> </v>
      </c>
      <c r="B134" s="66"/>
      <c r="C134" s="93" t="str">
        <f>IF((ISBLANK(B134))," ",VLOOKUP('Zoznam klientov'!B134,'Údaje o zamestnancovi'!$B$10:$M$139,2,0))</f>
        <v xml:space="preserve"> </v>
      </c>
      <c r="D134" s="71" t="str">
        <f>IF((ISBLANK(B134))," ",VLOOKUP('Zoznam klientov'!B134,'Údaje o zamestnancovi'!$B$10:$M$139,3,0))</f>
        <v xml:space="preserve"> </v>
      </c>
      <c r="E134" s="14"/>
      <c r="F134" s="67"/>
      <c r="G134" s="14"/>
      <c r="H134" s="68"/>
    </row>
    <row r="135" spans="1:8" ht="15" customHeight="1" x14ac:dyDescent="0.4">
      <c r="A135" s="74" t="str">
        <f>IF(ISBLANK(B135)," ",'Údaje poskytovateľa'!$B$7)</f>
        <v xml:space="preserve"> </v>
      </c>
      <c r="B135" s="66"/>
      <c r="C135" s="93" t="str">
        <f>IF((ISBLANK(B135))," ",VLOOKUP('Zoznam klientov'!B135,'Údaje o zamestnancovi'!$B$10:$M$139,2,0))</f>
        <v xml:space="preserve"> </v>
      </c>
      <c r="D135" s="71" t="str">
        <f>IF((ISBLANK(B135))," ",VLOOKUP('Zoznam klientov'!B135,'Údaje o zamestnancovi'!$B$10:$M$139,3,0))</f>
        <v xml:space="preserve"> </v>
      </c>
      <c r="E135" s="14"/>
      <c r="F135" s="67"/>
      <c r="G135" s="14"/>
      <c r="H135" s="68"/>
    </row>
    <row r="136" spans="1:8" ht="15" customHeight="1" x14ac:dyDescent="0.4">
      <c r="A136" s="74" t="str">
        <f>IF(ISBLANK(B136)," ",'Údaje poskytovateľa'!$B$7)</f>
        <v xml:space="preserve"> </v>
      </c>
      <c r="B136" s="66"/>
      <c r="C136" s="93" t="str">
        <f>IF((ISBLANK(B136))," ",VLOOKUP('Zoznam klientov'!B136,'Údaje o zamestnancovi'!$B$10:$M$139,2,0))</f>
        <v xml:space="preserve"> </v>
      </c>
      <c r="D136" s="71" t="str">
        <f>IF((ISBLANK(B136))," ",VLOOKUP('Zoznam klientov'!B136,'Údaje o zamestnancovi'!$B$10:$M$139,3,0))</f>
        <v xml:space="preserve"> </v>
      </c>
      <c r="E136" s="14"/>
      <c r="F136" s="67"/>
      <c r="G136" s="14"/>
      <c r="H136" s="68"/>
    </row>
    <row r="137" spans="1:8" ht="15" customHeight="1" x14ac:dyDescent="0.4">
      <c r="A137" s="74" t="str">
        <f>IF(ISBLANK(B137)," ",'Údaje poskytovateľa'!$B$7)</f>
        <v xml:space="preserve"> </v>
      </c>
      <c r="B137" s="66"/>
      <c r="C137" s="93" t="str">
        <f>IF((ISBLANK(B137))," ",VLOOKUP('Zoznam klientov'!B137,'Údaje o zamestnancovi'!$B$10:$M$139,2,0))</f>
        <v xml:space="preserve"> </v>
      </c>
      <c r="D137" s="71" t="str">
        <f>IF((ISBLANK(B137))," ",VLOOKUP('Zoznam klientov'!B137,'Údaje o zamestnancovi'!$B$10:$M$139,3,0))</f>
        <v xml:space="preserve"> </v>
      </c>
      <c r="E137" s="14"/>
      <c r="F137" s="67"/>
      <c r="G137" s="14"/>
      <c r="H137" s="68"/>
    </row>
    <row r="138" spans="1:8" ht="15" customHeight="1" x14ac:dyDescent="0.4">
      <c r="A138" s="74" t="str">
        <f>IF(ISBLANK(B138)," ",'Údaje poskytovateľa'!$B$7)</f>
        <v xml:space="preserve"> </v>
      </c>
      <c r="B138" s="66"/>
      <c r="C138" s="93" t="str">
        <f>IF((ISBLANK(B138))," ",VLOOKUP('Zoznam klientov'!B138,'Údaje o zamestnancovi'!$B$10:$M$139,2,0))</f>
        <v xml:space="preserve"> </v>
      </c>
      <c r="D138" s="71" t="str">
        <f>IF((ISBLANK(B138))," ",VLOOKUP('Zoznam klientov'!B138,'Údaje o zamestnancovi'!$B$10:$M$139,3,0))</f>
        <v xml:space="preserve"> </v>
      </c>
      <c r="E138" s="14"/>
      <c r="F138" s="67"/>
      <c r="G138" s="14"/>
      <c r="H138" s="68"/>
    </row>
    <row r="139" spans="1:8" ht="15" customHeight="1" x14ac:dyDescent="0.4">
      <c r="A139" s="74" t="str">
        <f>IF(ISBLANK(B139)," ",'Údaje poskytovateľa'!$B$7)</f>
        <v xml:space="preserve"> </v>
      </c>
      <c r="B139" s="66"/>
      <c r="C139" s="93" t="str">
        <f>IF((ISBLANK(B139))," ",VLOOKUP('Zoznam klientov'!B139,'Údaje o zamestnancovi'!$B$10:$M$139,2,0))</f>
        <v xml:space="preserve"> </v>
      </c>
      <c r="D139" s="71" t="str">
        <f>IF((ISBLANK(B139))," ",VLOOKUP('Zoznam klientov'!B139,'Údaje o zamestnancovi'!$B$10:$M$139,3,0))</f>
        <v xml:space="preserve"> </v>
      </c>
      <c r="E139" s="14"/>
      <c r="F139" s="67"/>
      <c r="G139" s="14"/>
      <c r="H139" s="68"/>
    </row>
    <row r="140" spans="1:8" ht="15" customHeight="1" x14ac:dyDescent="0.4">
      <c r="A140" s="74" t="str">
        <f>IF(ISBLANK(B140)," ",'Údaje poskytovateľa'!$B$7)</f>
        <v xml:space="preserve"> </v>
      </c>
      <c r="B140" s="66"/>
      <c r="C140" s="93" t="str">
        <f>IF((ISBLANK(B140))," ",VLOOKUP('Zoznam klientov'!B140,'Údaje o zamestnancovi'!$B$10:$M$139,2,0))</f>
        <v xml:space="preserve"> </v>
      </c>
      <c r="D140" s="71" t="str">
        <f>IF((ISBLANK(B140))," ",VLOOKUP('Zoznam klientov'!B140,'Údaje o zamestnancovi'!$B$10:$M$139,3,0))</f>
        <v xml:space="preserve"> </v>
      </c>
      <c r="E140" s="14"/>
      <c r="F140" s="67"/>
      <c r="G140" s="14"/>
      <c r="H140" s="68"/>
    </row>
    <row r="141" spans="1:8" ht="15" customHeight="1" x14ac:dyDescent="0.4">
      <c r="A141" s="74" t="str">
        <f>IF(ISBLANK(B141)," ",'Údaje poskytovateľa'!$B$7)</f>
        <v xml:space="preserve"> </v>
      </c>
      <c r="B141" s="66"/>
      <c r="C141" s="93" t="str">
        <f>IF((ISBLANK(B141))," ",VLOOKUP('Zoznam klientov'!B141,'Údaje o zamestnancovi'!$B$10:$M$139,2,0))</f>
        <v xml:space="preserve"> </v>
      </c>
      <c r="D141" s="71" t="str">
        <f>IF((ISBLANK(B141))," ",VLOOKUP('Zoznam klientov'!B141,'Údaje o zamestnancovi'!$B$10:$M$139,3,0))</f>
        <v xml:space="preserve"> </v>
      </c>
      <c r="E141" s="14"/>
      <c r="F141" s="67"/>
      <c r="G141" s="14"/>
      <c r="H141" s="68"/>
    </row>
    <row r="142" spans="1:8" ht="15" customHeight="1" x14ac:dyDescent="0.4">
      <c r="A142" s="74" t="str">
        <f>IF(ISBLANK(B142)," ",'Údaje poskytovateľa'!$B$7)</f>
        <v xml:space="preserve"> </v>
      </c>
      <c r="B142" s="66"/>
      <c r="C142" s="93" t="str">
        <f>IF((ISBLANK(B142))," ",VLOOKUP('Zoznam klientov'!B142,'Údaje o zamestnancovi'!$B$10:$M$139,2,0))</f>
        <v xml:space="preserve"> </v>
      </c>
      <c r="D142" s="71" t="str">
        <f>IF((ISBLANK(B142))," ",VLOOKUP('Zoznam klientov'!B142,'Údaje o zamestnancovi'!$B$10:$M$139,3,0))</f>
        <v xml:space="preserve"> </v>
      </c>
      <c r="E142" s="14"/>
      <c r="F142" s="67"/>
      <c r="G142" s="14"/>
      <c r="H142" s="68"/>
    </row>
    <row r="143" spans="1:8" ht="15" customHeight="1" x14ac:dyDescent="0.4">
      <c r="A143" s="74" t="str">
        <f>IF(ISBLANK(B143)," ",'Údaje poskytovateľa'!$B$7)</f>
        <v xml:space="preserve"> </v>
      </c>
      <c r="B143" s="66"/>
      <c r="C143" s="93" t="str">
        <f>IF((ISBLANK(B143))," ",VLOOKUP('Zoznam klientov'!B143,'Údaje o zamestnancovi'!$B$10:$M$139,2,0))</f>
        <v xml:space="preserve"> </v>
      </c>
      <c r="D143" s="71" t="str">
        <f>IF((ISBLANK(B143))," ",VLOOKUP('Zoznam klientov'!B143,'Údaje o zamestnancovi'!$B$10:$M$139,3,0))</f>
        <v xml:space="preserve"> </v>
      </c>
      <c r="E143" s="14"/>
      <c r="F143" s="67"/>
      <c r="G143" s="14"/>
      <c r="H143" s="68"/>
    </row>
    <row r="144" spans="1:8" ht="15" customHeight="1" x14ac:dyDescent="0.4">
      <c r="A144" s="74" t="str">
        <f>IF(ISBLANK(B144)," ",'Údaje poskytovateľa'!$B$7)</f>
        <v xml:space="preserve"> </v>
      </c>
      <c r="B144" s="66"/>
      <c r="C144" s="93" t="str">
        <f>IF((ISBLANK(B144))," ",VLOOKUP('Zoznam klientov'!B144,'Údaje o zamestnancovi'!$B$10:$M$139,2,0))</f>
        <v xml:space="preserve"> </v>
      </c>
      <c r="D144" s="71" t="str">
        <f>IF((ISBLANK(B144))," ",VLOOKUP('Zoznam klientov'!B144,'Údaje o zamestnancovi'!$B$10:$M$139,3,0))</f>
        <v xml:space="preserve"> </v>
      </c>
      <c r="E144" s="14"/>
      <c r="F144" s="67"/>
      <c r="G144" s="14"/>
      <c r="H144" s="68"/>
    </row>
    <row r="145" spans="1:8" ht="15" customHeight="1" x14ac:dyDescent="0.4">
      <c r="A145" s="74" t="str">
        <f>IF(ISBLANK(B145)," ",'Údaje poskytovateľa'!$B$7)</f>
        <v xml:space="preserve"> </v>
      </c>
      <c r="B145" s="66"/>
      <c r="C145" s="93" t="str">
        <f>IF((ISBLANK(B145))," ",VLOOKUP('Zoznam klientov'!B145,'Údaje o zamestnancovi'!$B$10:$M$139,2,0))</f>
        <v xml:space="preserve"> </v>
      </c>
      <c r="D145" s="71" t="str">
        <f>IF((ISBLANK(B145))," ",VLOOKUP('Zoznam klientov'!B145,'Údaje o zamestnancovi'!$B$10:$M$139,3,0))</f>
        <v xml:space="preserve"> </v>
      </c>
      <c r="E145" s="14"/>
      <c r="F145" s="67"/>
      <c r="G145" s="14"/>
      <c r="H145" s="68"/>
    </row>
    <row r="146" spans="1:8" ht="15" customHeight="1" x14ac:dyDescent="0.4">
      <c r="A146" s="74" t="str">
        <f>IF(ISBLANK(B146)," ",'Údaje poskytovateľa'!$B$7)</f>
        <v xml:space="preserve"> </v>
      </c>
      <c r="B146" s="66"/>
      <c r="C146" s="93" t="str">
        <f>IF((ISBLANK(B146))," ",VLOOKUP('Zoznam klientov'!B146,'Údaje o zamestnancovi'!$B$10:$M$139,2,0))</f>
        <v xml:space="preserve"> </v>
      </c>
      <c r="D146" s="71" t="str">
        <f>IF((ISBLANK(B146))," ",VLOOKUP('Zoznam klientov'!B146,'Údaje o zamestnancovi'!$B$10:$M$139,3,0))</f>
        <v xml:space="preserve"> </v>
      </c>
      <c r="E146" s="14"/>
      <c r="F146" s="67"/>
      <c r="G146" s="14"/>
      <c r="H146" s="68"/>
    </row>
    <row r="147" spans="1:8" ht="15" customHeight="1" x14ac:dyDescent="0.4">
      <c r="A147" s="74" t="str">
        <f>IF(ISBLANK(B147)," ",'Údaje poskytovateľa'!$B$7)</f>
        <v xml:space="preserve"> </v>
      </c>
      <c r="B147" s="66"/>
      <c r="C147" s="93" t="str">
        <f>IF((ISBLANK(B147))," ",VLOOKUP('Zoznam klientov'!B147,'Údaje o zamestnancovi'!$B$10:$M$139,2,0))</f>
        <v xml:space="preserve"> </v>
      </c>
      <c r="D147" s="71" t="str">
        <f>IF((ISBLANK(B147))," ",VLOOKUP('Zoznam klientov'!B147,'Údaje o zamestnancovi'!$B$10:$M$139,3,0))</f>
        <v xml:space="preserve"> </v>
      </c>
      <c r="E147" s="14"/>
      <c r="F147" s="67"/>
      <c r="G147" s="14"/>
      <c r="H147" s="68"/>
    </row>
    <row r="148" spans="1:8" ht="15" customHeight="1" x14ac:dyDescent="0.4">
      <c r="A148" s="74" t="str">
        <f>IF(ISBLANK(B148)," ",'Údaje poskytovateľa'!$B$7)</f>
        <v xml:space="preserve"> </v>
      </c>
      <c r="B148" s="66"/>
      <c r="C148" s="93" t="str">
        <f>IF((ISBLANK(B148))," ",VLOOKUP('Zoznam klientov'!B148,'Údaje o zamestnancovi'!$B$10:$M$139,2,0))</f>
        <v xml:space="preserve"> </v>
      </c>
      <c r="D148" s="71" t="str">
        <f>IF((ISBLANK(B148))," ",VLOOKUP('Zoznam klientov'!B148,'Údaje o zamestnancovi'!$B$10:$M$139,3,0))</f>
        <v xml:space="preserve"> </v>
      </c>
      <c r="E148" s="14"/>
      <c r="F148" s="67"/>
      <c r="G148" s="14"/>
      <c r="H148" s="68"/>
    </row>
    <row r="149" spans="1:8" ht="15" customHeight="1" x14ac:dyDescent="0.4">
      <c r="A149" s="74" t="str">
        <f>IF(ISBLANK(B149)," ",'Údaje poskytovateľa'!$B$7)</f>
        <v xml:space="preserve"> </v>
      </c>
      <c r="B149" s="66"/>
      <c r="C149" s="93" t="str">
        <f>IF((ISBLANK(B149))," ",VLOOKUP('Zoznam klientov'!B149,'Údaje o zamestnancovi'!$B$10:$M$139,2,0))</f>
        <v xml:space="preserve"> </v>
      </c>
      <c r="D149" s="71" t="str">
        <f>IF((ISBLANK(B149))," ",VLOOKUP('Zoznam klientov'!B149,'Údaje o zamestnancovi'!$B$10:$M$139,3,0))</f>
        <v xml:space="preserve"> </v>
      </c>
      <c r="E149" s="14"/>
      <c r="F149" s="67"/>
      <c r="G149" s="14"/>
      <c r="H149" s="68"/>
    </row>
    <row r="150" spans="1:8" ht="15" customHeight="1" x14ac:dyDescent="0.4">
      <c r="A150" s="74" t="str">
        <f>IF(ISBLANK(B150)," ",'Údaje poskytovateľa'!$B$7)</f>
        <v xml:space="preserve"> </v>
      </c>
      <c r="B150" s="66"/>
      <c r="C150" s="93" t="str">
        <f>IF((ISBLANK(B150))," ",VLOOKUP('Zoznam klientov'!B150,'Údaje o zamestnancovi'!$B$10:$M$139,2,0))</f>
        <v xml:space="preserve"> </v>
      </c>
      <c r="D150" s="71" t="str">
        <f>IF((ISBLANK(B150))," ",VLOOKUP('Zoznam klientov'!B150,'Údaje o zamestnancovi'!$B$10:$M$139,3,0))</f>
        <v xml:space="preserve"> </v>
      </c>
      <c r="E150" s="14"/>
      <c r="F150" s="67"/>
      <c r="G150" s="14"/>
      <c r="H150" s="68"/>
    </row>
    <row r="151" spans="1:8" ht="15" customHeight="1" x14ac:dyDescent="0.4">
      <c r="A151" s="74" t="str">
        <f>IF(ISBLANK(B151)," ",'Údaje poskytovateľa'!$B$7)</f>
        <v xml:space="preserve"> </v>
      </c>
      <c r="B151" s="66"/>
      <c r="C151" s="93" t="str">
        <f>IF((ISBLANK(B151))," ",VLOOKUP('Zoznam klientov'!B151,'Údaje o zamestnancovi'!$B$10:$M$139,2,0))</f>
        <v xml:space="preserve"> </v>
      </c>
      <c r="D151" s="71" t="str">
        <f>IF((ISBLANK(B151))," ",VLOOKUP('Zoznam klientov'!B151,'Údaje o zamestnancovi'!$B$10:$M$139,3,0))</f>
        <v xml:space="preserve"> </v>
      </c>
      <c r="E151" s="14"/>
      <c r="F151" s="67"/>
      <c r="G151" s="14"/>
      <c r="H151" s="68"/>
    </row>
    <row r="152" spans="1:8" ht="15" customHeight="1" x14ac:dyDescent="0.4">
      <c r="A152" s="74" t="str">
        <f>IF(ISBLANK(B152)," ",'Údaje poskytovateľa'!$B$7)</f>
        <v xml:space="preserve"> </v>
      </c>
      <c r="B152" s="66"/>
      <c r="C152" s="93" t="str">
        <f>IF((ISBLANK(B152))," ",VLOOKUP('Zoznam klientov'!B152,'Údaje o zamestnancovi'!$B$10:$M$139,2,0))</f>
        <v xml:space="preserve"> </v>
      </c>
      <c r="D152" s="71" t="str">
        <f>IF((ISBLANK(B152))," ",VLOOKUP('Zoznam klientov'!B152,'Údaje o zamestnancovi'!$B$10:$M$139,3,0))</f>
        <v xml:space="preserve"> </v>
      </c>
      <c r="E152" s="14"/>
      <c r="F152" s="67"/>
      <c r="G152" s="14"/>
      <c r="H152" s="68"/>
    </row>
    <row r="153" spans="1:8" ht="15" customHeight="1" x14ac:dyDescent="0.4">
      <c r="A153" s="74" t="str">
        <f>IF(ISBLANK(B153)," ",'Údaje poskytovateľa'!$B$7)</f>
        <v xml:space="preserve"> </v>
      </c>
      <c r="B153" s="66"/>
      <c r="C153" s="93" t="str">
        <f>IF((ISBLANK(B153))," ",VLOOKUP('Zoznam klientov'!B153,'Údaje o zamestnancovi'!$B$10:$M$139,2,0))</f>
        <v xml:space="preserve"> </v>
      </c>
      <c r="D153" s="71" t="str">
        <f>IF((ISBLANK(B153))," ",VLOOKUP('Zoznam klientov'!B153,'Údaje o zamestnancovi'!$B$10:$M$139,3,0))</f>
        <v xml:space="preserve"> </v>
      </c>
      <c r="E153" s="14"/>
      <c r="F153" s="67"/>
      <c r="G153" s="14"/>
      <c r="H153" s="68"/>
    </row>
    <row r="154" spans="1:8" ht="15" customHeight="1" x14ac:dyDescent="0.4">
      <c r="A154" s="74" t="str">
        <f>IF(ISBLANK(B154)," ",'Údaje poskytovateľa'!$B$7)</f>
        <v xml:space="preserve"> </v>
      </c>
      <c r="B154" s="66"/>
      <c r="C154" s="93" t="str">
        <f>IF((ISBLANK(B154))," ",VLOOKUP('Zoznam klientov'!B154,'Údaje o zamestnancovi'!$B$10:$M$139,2,0))</f>
        <v xml:space="preserve"> </v>
      </c>
      <c r="D154" s="71" t="str">
        <f>IF((ISBLANK(B154))," ",VLOOKUP('Zoznam klientov'!B154,'Údaje o zamestnancovi'!$B$10:$M$139,3,0))</f>
        <v xml:space="preserve"> </v>
      </c>
      <c r="E154" s="14"/>
      <c r="F154" s="67"/>
      <c r="G154" s="14"/>
      <c r="H154" s="68"/>
    </row>
    <row r="155" spans="1:8" ht="15" customHeight="1" x14ac:dyDescent="0.4">
      <c r="A155" s="74" t="str">
        <f>IF(ISBLANK(B155)," ",'Údaje poskytovateľa'!$B$7)</f>
        <v xml:space="preserve"> </v>
      </c>
      <c r="B155" s="66"/>
      <c r="C155" s="93" t="str">
        <f>IF((ISBLANK(B155))," ",VLOOKUP('Zoznam klientov'!B155,'Údaje o zamestnancovi'!$B$10:$M$139,2,0))</f>
        <v xml:space="preserve"> </v>
      </c>
      <c r="D155" s="71" t="str">
        <f>IF((ISBLANK(B155))," ",VLOOKUP('Zoznam klientov'!B155,'Údaje o zamestnancovi'!$B$10:$M$139,3,0))</f>
        <v xml:space="preserve"> </v>
      </c>
      <c r="E155" s="14"/>
      <c r="F155" s="67"/>
      <c r="G155" s="14"/>
      <c r="H155" s="68"/>
    </row>
    <row r="156" spans="1:8" ht="15" customHeight="1" x14ac:dyDescent="0.4">
      <c r="A156" s="74" t="str">
        <f>IF(ISBLANK(B156)," ",'Údaje poskytovateľa'!$B$7)</f>
        <v xml:space="preserve"> </v>
      </c>
      <c r="B156" s="66"/>
      <c r="C156" s="93" t="str">
        <f>IF((ISBLANK(B156))," ",VLOOKUP('Zoznam klientov'!B156,'Údaje o zamestnancovi'!$B$10:$M$139,2,0))</f>
        <v xml:space="preserve"> </v>
      </c>
      <c r="D156" s="71" t="str">
        <f>IF((ISBLANK(B156))," ",VLOOKUP('Zoznam klientov'!B156,'Údaje o zamestnancovi'!$B$10:$M$139,3,0))</f>
        <v xml:space="preserve"> </v>
      </c>
      <c r="E156" s="14"/>
      <c r="F156" s="67"/>
      <c r="G156" s="14"/>
      <c r="H156" s="68"/>
    </row>
    <row r="157" spans="1:8" ht="15" customHeight="1" x14ac:dyDescent="0.4">
      <c r="A157" s="74" t="str">
        <f>IF(ISBLANK(B157)," ",'Údaje poskytovateľa'!$B$7)</f>
        <v xml:space="preserve"> </v>
      </c>
      <c r="B157" s="66"/>
      <c r="C157" s="93" t="str">
        <f>IF((ISBLANK(B157))," ",VLOOKUP('Zoznam klientov'!B157,'Údaje o zamestnancovi'!$B$10:$M$139,2,0))</f>
        <v xml:space="preserve"> </v>
      </c>
      <c r="D157" s="71" t="str">
        <f>IF((ISBLANK(B157))," ",VLOOKUP('Zoznam klientov'!B157,'Údaje o zamestnancovi'!$B$10:$M$139,3,0))</f>
        <v xml:space="preserve"> </v>
      </c>
      <c r="E157" s="14"/>
      <c r="F157" s="67"/>
      <c r="G157" s="14"/>
      <c r="H157" s="68"/>
    </row>
    <row r="158" spans="1:8" ht="15" customHeight="1" x14ac:dyDescent="0.4">
      <c r="A158" s="74" t="str">
        <f>IF(ISBLANK(B158)," ",'Údaje poskytovateľa'!$B$7)</f>
        <v xml:space="preserve"> </v>
      </c>
      <c r="B158" s="66"/>
      <c r="C158" s="93" t="str">
        <f>IF((ISBLANK(B158))," ",VLOOKUP('Zoznam klientov'!B158,'Údaje o zamestnancovi'!$B$10:$M$139,2,0))</f>
        <v xml:space="preserve"> </v>
      </c>
      <c r="D158" s="71" t="str">
        <f>IF((ISBLANK(B158))," ",VLOOKUP('Zoznam klientov'!B158,'Údaje o zamestnancovi'!$B$10:$M$139,3,0))</f>
        <v xml:space="preserve"> </v>
      </c>
      <c r="E158" s="14"/>
      <c r="F158" s="67"/>
      <c r="G158" s="14"/>
      <c r="H158" s="68"/>
    </row>
    <row r="159" spans="1:8" ht="15" customHeight="1" x14ac:dyDescent="0.4">
      <c r="A159" s="74" t="str">
        <f>IF(ISBLANK(B159)," ",'Údaje poskytovateľa'!$B$7)</f>
        <v xml:space="preserve"> </v>
      </c>
      <c r="B159" s="66"/>
      <c r="C159" s="93" t="str">
        <f>IF((ISBLANK(B159))," ",VLOOKUP('Zoznam klientov'!B159,'Údaje o zamestnancovi'!$B$10:$M$139,2,0))</f>
        <v xml:space="preserve"> </v>
      </c>
      <c r="D159" s="71" t="str">
        <f>IF((ISBLANK(B159))," ",VLOOKUP('Zoznam klientov'!B159,'Údaje o zamestnancovi'!$B$10:$M$139,3,0))</f>
        <v xml:space="preserve"> </v>
      </c>
      <c r="E159" s="14"/>
      <c r="F159" s="67"/>
      <c r="G159" s="14"/>
      <c r="H159" s="68"/>
    </row>
    <row r="160" spans="1:8" ht="15" customHeight="1" x14ac:dyDescent="0.4">
      <c r="A160" s="74" t="str">
        <f>IF(ISBLANK(B160)," ",'Údaje poskytovateľa'!$B$7)</f>
        <v xml:space="preserve"> </v>
      </c>
      <c r="B160" s="66"/>
      <c r="C160" s="93" t="str">
        <f>IF((ISBLANK(B160))," ",VLOOKUP('Zoznam klientov'!B160,'Údaje o zamestnancovi'!$B$10:$M$139,2,0))</f>
        <v xml:space="preserve"> </v>
      </c>
      <c r="D160" s="71" t="str">
        <f>IF((ISBLANK(B160))," ",VLOOKUP('Zoznam klientov'!B160,'Údaje o zamestnancovi'!$B$10:$M$139,3,0))</f>
        <v xml:space="preserve"> </v>
      </c>
      <c r="E160" s="14"/>
      <c r="F160" s="67"/>
      <c r="G160" s="14"/>
      <c r="H160" s="68"/>
    </row>
    <row r="161" spans="1:8" ht="15" customHeight="1" x14ac:dyDescent="0.4">
      <c r="A161" s="74" t="str">
        <f>IF(ISBLANK(B161)," ",'Údaje poskytovateľa'!$B$7)</f>
        <v xml:space="preserve"> </v>
      </c>
      <c r="B161" s="66"/>
      <c r="C161" s="93" t="str">
        <f>IF((ISBLANK(B161))," ",VLOOKUP('Zoznam klientov'!B161,'Údaje o zamestnancovi'!$B$10:$M$139,2,0))</f>
        <v xml:space="preserve"> </v>
      </c>
      <c r="D161" s="71" t="str">
        <f>IF((ISBLANK(B161))," ",VLOOKUP('Zoznam klientov'!B161,'Údaje o zamestnancovi'!$B$10:$M$139,3,0))</f>
        <v xml:space="preserve"> </v>
      </c>
      <c r="E161" s="14"/>
      <c r="F161" s="67"/>
      <c r="G161" s="14"/>
      <c r="H161" s="68"/>
    </row>
    <row r="162" spans="1:8" ht="15" customHeight="1" x14ac:dyDescent="0.4">
      <c r="A162" s="74" t="str">
        <f>IF(ISBLANK(B162)," ",'Údaje poskytovateľa'!$B$7)</f>
        <v xml:space="preserve"> </v>
      </c>
      <c r="B162" s="66"/>
      <c r="C162" s="93" t="str">
        <f>IF((ISBLANK(B162))," ",VLOOKUP('Zoznam klientov'!B162,'Údaje o zamestnancovi'!$B$10:$M$139,2,0))</f>
        <v xml:space="preserve"> </v>
      </c>
      <c r="D162" s="71" t="str">
        <f>IF((ISBLANK(B162))," ",VLOOKUP('Zoznam klientov'!B162,'Údaje o zamestnancovi'!$B$10:$M$139,3,0))</f>
        <v xml:space="preserve"> </v>
      </c>
      <c r="E162" s="14"/>
      <c r="F162" s="67"/>
      <c r="G162" s="14"/>
      <c r="H162" s="68"/>
    </row>
    <row r="163" spans="1:8" ht="15" customHeight="1" x14ac:dyDescent="0.4">
      <c r="A163" s="74" t="str">
        <f>IF(ISBLANK(B163)," ",'Údaje poskytovateľa'!$B$7)</f>
        <v xml:space="preserve"> </v>
      </c>
      <c r="B163" s="66"/>
      <c r="C163" s="93" t="str">
        <f>IF((ISBLANK(B163))," ",VLOOKUP('Zoznam klientov'!B163,'Údaje o zamestnancovi'!$B$10:$M$139,2,0))</f>
        <v xml:space="preserve"> </v>
      </c>
      <c r="D163" s="71" t="str">
        <f>IF((ISBLANK(B163))," ",VLOOKUP('Zoznam klientov'!B163,'Údaje o zamestnancovi'!$B$10:$M$139,3,0))</f>
        <v xml:space="preserve"> </v>
      </c>
      <c r="E163" s="14"/>
      <c r="F163" s="67"/>
      <c r="G163" s="14"/>
      <c r="H163" s="68"/>
    </row>
    <row r="164" spans="1:8" ht="15" customHeight="1" x14ac:dyDescent="0.4">
      <c r="A164" s="74" t="str">
        <f>IF(ISBLANK(B164)," ",'Údaje poskytovateľa'!$B$7)</f>
        <v xml:space="preserve"> </v>
      </c>
      <c r="B164" s="66"/>
      <c r="C164" s="93" t="str">
        <f>IF((ISBLANK(B164))," ",VLOOKUP('Zoznam klientov'!B164,'Údaje o zamestnancovi'!$B$10:$M$139,2,0))</f>
        <v xml:space="preserve"> </v>
      </c>
      <c r="D164" s="71" t="str">
        <f>IF((ISBLANK(B164))," ",VLOOKUP('Zoznam klientov'!B164,'Údaje o zamestnancovi'!$B$10:$M$139,3,0))</f>
        <v xml:space="preserve"> </v>
      </c>
      <c r="E164" s="14"/>
      <c r="F164" s="67"/>
      <c r="G164" s="14"/>
      <c r="H164" s="68"/>
    </row>
    <row r="165" spans="1:8" ht="15" customHeight="1" x14ac:dyDescent="0.4">
      <c r="A165" s="74" t="str">
        <f>IF(ISBLANK(B165)," ",'Údaje poskytovateľa'!$B$7)</f>
        <v xml:space="preserve"> </v>
      </c>
      <c r="B165" s="66"/>
      <c r="C165" s="93" t="str">
        <f>IF((ISBLANK(B165))," ",VLOOKUP('Zoznam klientov'!B165,'Údaje o zamestnancovi'!$B$10:$M$139,2,0))</f>
        <v xml:space="preserve"> </v>
      </c>
      <c r="D165" s="71" t="str">
        <f>IF((ISBLANK(B165))," ",VLOOKUP('Zoznam klientov'!B165,'Údaje o zamestnancovi'!$B$10:$M$139,3,0))</f>
        <v xml:space="preserve"> </v>
      </c>
      <c r="E165" s="14"/>
      <c r="F165" s="67"/>
      <c r="G165" s="14"/>
      <c r="H165" s="68"/>
    </row>
    <row r="166" spans="1:8" ht="15" customHeight="1" x14ac:dyDescent="0.4">
      <c r="A166" s="74" t="str">
        <f>IF(ISBLANK(B166)," ",'Údaje poskytovateľa'!$B$7)</f>
        <v xml:space="preserve"> </v>
      </c>
      <c r="B166" s="66"/>
      <c r="C166" s="93" t="str">
        <f>IF((ISBLANK(B166))," ",VLOOKUP('Zoznam klientov'!B166,'Údaje o zamestnancovi'!$B$10:$M$139,2,0))</f>
        <v xml:space="preserve"> </v>
      </c>
      <c r="D166" s="71" t="str">
        <f>IF((ISBLANK(B166))," ",VLOOKUP('Zoznam klientov'!B166,'Údaje o zamestnancovi'!$B$10:$M$139,3,0))</f>
        <v xml:space="preserve"> </v>
      </c>
      <c r="E166" s="14"/>
      <c r="F166" s="67"/>
      <c r="G166" s="14"/>
      <c r="H166" s="68"/>
    </row>
    <row r="167" spans="1:8" ht="15" customHeight="1" x14ac:dyDescent="0.4">
      <c r="A167" s="74" t="str">
        <f>IF(ISBLANK(B167)," ",'Údaje poskytovateľa'!$B$7)</f>
        <v xml:space="preserve"> </v>
      </c>
      <c r="B167" s="66"/>
      <c r="C167" s="93" t="str">
        <f>IF((ISBLANK(B167))," ",VLOOKUP('Zoznam klientov'!B167,'Údaje o zamestnancovi'!$B$10:$M$139,2,0))</f>
        <v xml:space="preserve"> </v>
      </c>
      <c r="D167" s="71" t="str">
        <f>IF((ISBLANK(B167))," ",VLOOKUP('Zoznam klientov'!B167,'Údaje o zamestnancovi'!$B$10:$M$139,3,0))</f>
        <v xml:space="preserve"> </v>
      </c>
      <c r="E167" s="14"/>
      <c r="F167" s="67"/>
      <c r="G167" s="14"/>
      <c r="H167" s="68"/>
    </row>
    <row r="168" spans="1:8" ht="15" customHeight="1" x14ac:dyDescent="0.4">
      <c r="A168" s="74" t="str">
        <f>IF(ISBLANK(B168)," ",'Údaje poskytovateľa'!$B$7)</f>
        <v xml:space="preserve"> </v>
      </c>
      <c r="B168" s="66"/>
      <c r="C168" s="93" t="str">
        <f>IF((ISBLANK(B168))," ",VLOOKUP('Zoznam klientov'!B168,'Údaje o zamestnancovi'!$B$10:$M$139,2,0))</f>
        <v xml:space="preserve"> </v>
      </c>
      <c r="D168" s="71" t="str">
        <f>IF((ISBLANK(B168))," ",VLOOKUP('Zoznam klientov'!B168,'Údaje o zamestnancovi'!$B$10:$M$139,3,0))</f>
        <v xml:space="preserve"> </v>
      </c>
      <c r="E168" s="14"/>
      <c r="F168" s="67"/>
      <c r="G168" s="14"/>
      <c r="H168" s="68"/>
    </row>
    <row r="169" spans="1:8" ht="15" customHeight="1" x14ac:dyDescent="0.4">
      <c r="A169" s="74" t="str">
        <f>IF(ISBLANK(B169)," ",'Údaje poskytovateľa'!$B$7)</f>
        <v xml:space="preserve"> </v>
      </c>
      <c r="B169" s="66"/>
      <c r="C169" s="93" t="str">
        <f>IF((ISBLANK(B169))," ",VLOOKUP('Zoznam klientov'!B169,'Údaje o zamestnancovi'!$B$10:$M$139,2,0))</f>
        <v xml:space="preserve"> </v>
      </c>
      <c r="D169" s="71" t="str">
        <f>IF((ISBLANK(B169))," ",VLOOKUP('Zoznam klientov'!B169,'Údaje o zamestnancovi'!$B$10:$M$139,3,0))</f>
        <v xml:space="preserve"> </v>
      </c>
      <c r="E169" s="14"/>
      <c r="F169" s="67"/>
      <c r="G169" s="14"/>
      <c r="H169" s="68"/>
    </row>
    <row r="170" spans="1:8" ht="15" customHeight="1" x14ac:dyDescent="0.4">
      <c r="A170" s="74" t="str">
        <f>IF(ISBLANK(B170)," ",'Údaje poskytovateľa'!$B$7)</f>
        <v xml:space="preserve"> </v>
      </c>
      <c r="B170" s="66"/>
      <c r="C170" s="93" t="str">
        <f>IF((ISBLANK(B170))," ",VLOOKUP('Zoznam klientov'!B170,'Údaje o zamestnancovi'!$B$10:$M$139,2,0))</f>
        <v xml:space="preserve"> </v>
      </c>
      <c r="D170" s="71" t="str">
        <f>IF((ISBLANK(B170))," ",VLOOKUP('Zoznam klientov'!B170,'Údaje o zamestnancovi'!$B$10:$M$139,3,0))</f>
        <v xml:space="preserve"> </v>
      </c>
      <c r="E170" s="14"/>
      <c r="F170" s="67"/>
      <c r="G170" s="14"/>
      <c r="H170" s="68"/>
    </row>
    <row r="171" spans="1:8" ht="15" customHeight="1" x14ac:dyDescent="0.4">
      <c r="A171" s="74" t="str">
        <f>IF(ISBLANK(B171)," ",'Údaje poskytovateľa'!$B$7)</f>
        <v xml:space="preserve"> </v>
      </c>
      <c r="B171" s="66"/>
      <c r="C171" s="93" t="str">
        <f>IF((ISBLANK(B171))," ",VLOOKUP('Zoznam klientov'!B171,'Údaje o zamestnancovi'!$B$10:$M$139,2,0))</f>
        <v xml:space="preserve"> </v>
      </c>
      <c r="D171" s="71" t="str">
        <f>IF((ISBLANK(B171))," ",VLOOKUP('Zoznam klientov'!B171,'Údaje o zamestnancovi'!$B$10:$M$139,3,0))</f>
        <v xml:space="preserve"> </v>
      </c>
      <c r="E171" s="14"/>
      <c r="F171" s="67"/>
      <c r="G171" s="14"/>
      <c r="H171" s="68"/>
    </row>
    <row r="172" spans="1:8" ht="15" customHeight="1" x14ac:dyDescent="0.4">
      <c r="A172" s="74" t="str">
        <f>IF(ISBLANK(B172)," ",'Údaje poskytovateľa'!$B$7)</f>
        <v xml:space="preserve"> </v>
      </c>
      <c r="B172" s="66"/>
      <c r="C172" s="93" t="str">
        <f>IF((ISBLANK(B172))," ",VLOOKUP('Zoznam klientov'!B172,'Údaje o zamestnancovi'!$B$10:$M$139,2,0))</f>
        <v xml:space="preserve"> </v>
      </c>
      <c r="D172" s="71" t="str">
        <f>IF((ISBLANK(B172))," ",VLOOKUP('Zoznam klientov'!B172,'Údaje o zamestnancovi'!$B$10:$M$139,3,0))</f>
        <v xml:space="preserve"> </v>
      </c>
      <c r="E172" s="14"/>
      <c r="F172" s="67"/>
      <c r="G172" s="14"/>
      <c r="H172" s="68"/>
    </row>
    <row r="173" spans="1:8" ht="15" customHeight="1" x14ac:dyDescent="0.4">
      <c r="A173" s="74" t="str">
        <f>IF(ISBLANK(B173)," ",'Údaje poskytovateľa'!$B$7)</f>
        <v xml:space="preserve"> </v>
      </c>
      <c r="B173" s="66"/>
      <c r="C173" s="93" t="str">
        <f>IF((ISBLANK(B173))," ",VLOOKUP('Zoznam klientov'!B173,'Údaje o zamestnancovi'!$B$10:$M$139,2,0))</f>
        <v xml:space="preserve"> </v>
      </c>
      <c r="D173" s="71" t="str">
        <f>IF((ISBLANK(B173))," ",VLOOKUP('Zoznam klientov'!B173,'Údaje o zamestnancovi'!$B$10:$M$139,3,0))</f>
        <v xml:space="preserve"> </v>
      </c>
      <c r="E173" s="14"/>
      <c r="F173" s="67"/>
      <c r="G173" s="14"/>
      <c r="H173" s="68"/>
    </row>
    <row r="174" spans="1:8" ht="15" customHeight="1" x14ac:dyDescent="0.4">
      <c r="A174" s="74" t="str">
        <f>IF(ISBLANK(B174)," ",'Údaje poskytovateľa'!$B$7)</f>
        <v xml:space="preserve"> </v>
      </c>
      <c r="B174" s="66"/>
      <c r="C174" s="93" t="str">
        <f>IF((ISBLANK(B174))," ",VLOOKUP('Zoznam klientov'!B174,'Údaje o zamestnancovi'!$B$10:$M$139,2,0))</f>
        <v xml:space="preserve"> </v>
      </c>
      <c r="D174" s="71" t="str">
        <f>IF((ISBLANK(B174))," ",VLOOKUP('Zoznam klientov'!B174,'Údaje o zamestnancovi'!$B$10:$M$139,3,0))</f>
        <v xml:space="preserve"> </v>
      </c>
      <c r="E174" s="14"/>
      <c r="F174" s="67"/>
      <c r="G174" s="14"/>
      <c r="H174" s="68"/>
    </row>
    <row r="175" spans="1:8" ht="15" customHeight="1" x14ac:dyDescent="0.4">
      <c r="A175" s="74" t="str">
        <f>IF(ISBLANK(B175)," ",'Údaje poskytovateľa'!$B$7)</f>
        <v xml:space="preserve"> </v>
      </c>
      <c r="B175" s="66"/>
      <c r="C175" s="93" t="str">
        <f>IF((ISBLANK(B175))," ",VLOOKUP('Zoznam klientov'!B175,'Údaje o zamestnancovi'!$B$10:$M$139,2,0))</f>
        <v xml:space="preserve"> </v>
      </c>
      <c r="D175" s="71" t="str">
        <f>IF((ISBLANK(B175))," ",VLOOKUP('Zoznam klientov'!B175,'Údaje o zamestnancovi'!$B$10:$M$139,3,0))</f>
        <v xml:space="preserve"> </v>
      </c>
      <c r="E175" s="14"/>
      <c r="F175" s="67"/>
      <c r="G175" s="14"/>
      <c r="H175" s="68"/>
    </row>
    <row r="176" spans="1:8" ht="15" customHeight="1" x14ac:dyDescent="0.4">
      <c r="A176" s="74" t="str">
        <f>IF(ISBLANK(B176)," ",'Údaje poskytovateľa'!$B$7)</f>
        <v xml:space="preserve"> </v>
      </c>
      <c r="B176" s="66"/>
      <c r="C176" s="93" t="str">
        <f>IF((ISBLANK(B176))," ",VLOOKUP('Zoznam klientov'!B176,'Údaje o zamestnancovi'!$B$10:$M$139,2,0))</f>
        <v xml:space="preserve"> </v>
      </c>
      <c r="D176" s="71" t="str">
        <f>IF((ISBLANK(B176))," ",VLOOKUP('Zoznam klientov'!B176,'Údaje o zamestnancovi'!$B$10:$M$139,3,0))</f>
        <v xml:space="preserve"> </v>
      </c>
      <c r="E176" s="14"/>
      <c r="F176" s="67"/>
      <c r="G176" s="14"/>
      <c r="H176" s="68"/>
    </row>
    <row r="177" spans="1:8" ht="15" customHeight="1" x14ac:dyDescent="0.4">
      <c r="A177" s="74" t="str">
        <f>IF(ISBLANK(B177)," ",'Údaje poskytovateľa'!$B$7)</f>
        <v xml:space="preserve"> </v>
      </c>
      <c r="B177" s="66"/>
      <c r="C177" s="93" t="str">
        <f>IF((ISBLANK(B177))," ",VLOOKUP('Zoznam klientov'!B177,'Údaje o zamestnancovi'!$B$10:$M$139,2,0))</f>
        <v xml:space="preserve"> </v>
      </c>
      <c r="D177" s="71" t="str">
        <f>IF((ISBLANK(B177))," ",VLOOKUP('Zoznam klientov'!B177,'Údaje o zamestnancovi'!$B$10:$M$139,3,0))</f>
        <v xml:space="preserve"> </v>
      </c>
      <c r="E177" s="14"/>
      <c r="F177" s="67"/>
      <c r="G177" s="14"/>
      <c r="H177" s="68"/>
    </row>
    <row r="178" spans="1:8" ht="15" customHeight="1" x14ac:dyDescent="0.4">
      <c r="A178" s="74" t="str">
        <f>IF(ISBLANK(B178)," ",'Údaje poskytovateľa'!$B$7)</f>
        <v xml:space="preserve"> </v>
      </c>
      <c r="B178" s="66"/>
      <c r="C178" s="93" t="str">
        <f>IF((ISBLANK(B178))," ",VLOOKUP('Zoznam klientov'!B178,'Údaje o zamestnancovi'!$B$10:$M$139,2,0))</f>
        <v xml:space="preserve"> </v>
      </c>
      <c r="D178" s="71" t="str">
        <f>IF((ISBLANK(B178))," ",VLOOKUP('Zoznam klientov'!B178,'Údaje o zamestnancovi'!$B$10:$M$139,3,0))</f>
        <v xml:space="preserve"> </v>
      </c>
      <c r="E178" s="14"/>
      <c r="F178" s="67"/>
      <c r="G178" s="14"/>
      <c r="H178" s="68"/>
    </row>
    <row r="179" spans="1:8" ht="15" customHeight="1" x14ac:dyDescent="0.4">
      <c r="A179" s="74" t="str">
        <f>IF(ISBLANK(B179)," ",'Údaje poskytovateľa'!$B$7)</f>
        <v xml:space="preserve"> </v>
      </c>
      <c r="B179" s="66"/>
      <c r="C179" s="93" t="str">
        <f>IF((ISBLANK(B179))," ",VLOOKUP('Zoznam klientov'!B179,'Údaje o zamestnancovi'!$B$10:$M$139,2,0))</f>
        <v xml:space="preserve"> </v>
      </c>
      <c r="D179" s="71" t="str">
        <f>IF((ISBLANK(B179))," ",VLOOKUP('Zoznam klientov'!B179,'Údaje o zamestnancovi'!$B$10:$M$139,3,0))</f>
        <v xml:space="preserve"> </v>
      </c>
      <c r="E179" s="14"/>
      <c r="F179" s="67"/>
      <c r="G179" s="14"/>
      <c r="H179" s="68"/>
    </row>
    <row r="180" spans="1:8" ht="15" customHeight="1" x14ac:dyDescent="0.4">
      <c r="A180" s="74" t="str">
        <f>IF(ISBLANK(B180)," ",'Údaje poskytovateľa'!$B$7)</f>
        <v xml:space="preserve"> </v>
      </c>
      <c r="B180" s="66"/>
      <c r="C180" s="93" t="str">
        <f>IF((ISBLANK(B180))," ",VLOOKUP('Zoznam klientov'!B180,'Údaje o zamestnancovi'!$B$10:$M$139,2,0))</f>
        <v xml:space="preserve"> </v>
      </c>
      <c r="D180" s="71" t="str">
        <f>IF((ISBLANK(B180))," ",VLOOKUP('Zoznam klientov'!B180,'Údaje o zamestnancovi'!$B$10:$M$139,3,0))</f>
        <v xml:space="preserve"> </v>
      </c>
      <c r="E180" s="14"/>
      <c r="F180" s="67"/>
      <c r="G180" s="14"/>
      <c r="H180" s="68"/>
    </row>
    <row r="181" spans="1:8" ht="15" customHeight="1" x14ac:dyDescent="0.4">
      <c r="A181" s="74" t="str">
        <f>IF(ISBLANK(B181)," ",'Údaje poskytovateľa'!$B$7)</f>
        <v xml:space="preserve"> </v>
      </c>
      <c r="B181" s="66"/>
      <c r="C181" s="93" t="str">
        <f>IF((ISBLANK(B181))," ",VLOOKUP('Zoznam klientov'!B181,'Údaje o zamestnancovi'!$B$10:$M$139,2,0))</f>
        <v xml:space="preserve"> </v>
      </c>
      <c r="D181" s="71" t="str">
        <f>IF((ISBLANK(B181))," ",VLOOKUP('Zoznam klientov'!B181,'Údaje o zamestnancovi'!$B$10:$M$139,3,0))</f>
        <v xml:space="preserve"> </v>
      </c>
      <c r="E181" s="14"/>
      <c r="F181" s="67"/>
      <c r="G181" s="14"/>
      <c r="H181" s="68"/>
    </row>
    <row r="182" spans="1:8" ht="15" customHeight="1" x14ac:dyDescent="0.4">
      <c r="A182" s="74" t="str">
        <f>IF(ISBLANK(B182)," ",'Údaje poskytovateľa'!$B$7)</f>
        <v xml:space="preserve"> </v>
      </c>
      <c r="B182" s="66"/>
      <c r="C182" s="93" t="str">
        <f>IF((ISBLANK(B182))," ",VLOOKUP('Zoznam klientov'!B182,'Údaje o zamestnancovi'!$B$10:$M$139,2,0))</f>
        <v xml:space="preserve"> </v>
      </c>
      <c r="D182" s="71" t="str">
        <f>IF((ISBLANK(B182))," ",VLOOKUP('Zoznam klientov'!B182,'Údaje o zamestnancovi'!$B$10:$M$139,3,0))</f>
        <v xml:space="preserve"> </v>
      </c>
      <c r="E182" s="14"/>
      <c r="F182" s="67"/>
      <c r="G182" s="14"/>
      <c r="H182" s="68"/>
    </row>
    <row r="183" spans="1:8" ht="15" customHeight="1" x14ac:dyDescent="0.4">
      <c r="A183" s="74" t="str">
        <f>IF(ISBLANK(B183)," ",'Údaje poskytovateľa'!$B$7)</f>
        <v xml:space="preserve"> </v>
      </c>
      <c r="B183" s="66"/>
      <c r="C183" s="93" t="str">
        <f>IF((ISBLANK(B183))," ",VLOOKUP('Zoznam klientov'!B183,'Údaje o zamestnancovi'!$B$10:$M$139,2,0))</f>
        <v xml:space="preserve"> </v>
      </c>
      <c r="D183" s="71" t="str">
        <f>IF((ISBLANK(B183))," ",VLOOKUP('Zoznam klientov'!B183,'Údaje o zamestnancovi'!$B$10:$M$139,3,0))</f>
        <v xml:space="preserve"> </v>
      </c>
      <c r="E183" s="14"/>
      <c r="F183" s="67"/>
      <c r="G183" s="14"/>
      <c r="H183" s="68"/>
    </row>
    <row r="184" spans="1:8" ht="15" customHeight="1" x14ac:dyDescent="0.4">
      <c r="A184" s="74" t="str">
        <f>IF(ISBLANK(B184)," ",'Údaje poskytovateľa'!$B$7)</f>
        <v xml:space="preserve"> </v>
      </c>
      <c r="B184" s="66"/>
      <c r="C184" s="93" t="str">
        <f>IF((ISBLANK(B184))," ",VLOOKUP('Zoznam klientov'!B184,'Údaje o zamestnancovi'!$B$10:$M$139,2,0))</f>
        <v xml:space="preserve"> </v>
      </c>
      <c r="D184" s="71" t="str">
        <f>IF((ISBLANK(B184))," ",VLOOKUP('Zoznam klientov'!B184,'Údaje o zamestnancovi'!$B$10:$M$139,3,0))</f>
        <v xml:space="preserve"> </v>
      </c>
      <c r="E184" s="14"/>
      <c r="F184" s="67"/>
      <c r="G184" s="14"/>
      <c r="H184" s="68"/>
    </row>
    <row r="185" spans="1:8" ht="15" customHeight="1" x14ac:dyDescent="0.4">
      <c r="A185" s="74" t="str">
        <f>IF(ISBLANK(B185)," ",'Údaje poskytovateľa'!$B$7)</f>
        <v xml:space="preserve"> </v>
      </c>
      <c r="B185" s="66"/>
      <c r="C185" s="93" t="str">
        <f>IF((ISBLANK(B185))," ",VLOOKUP('Zoznam klientov'!B185,'Údaje o zamestnancovi'!$B$10:$M$139,2,0))</f>
        <v xml:space="preserve"> </v>
      </c>
      <c r="D185" s="71" t="str">
        <f>IF((ISBLANK(B185))," ",VLOOKUP('Zoznam klientov'!B185,'Údaje o zamestnancovi'!$B$10:$M$139,3,0))</f>
        <v xml:space="preserve"> </v>
      </c>
      <c r="E185" s="14"/>
      <c r="F185" s="67"/>
      <c r="G185" s="14"/>
      <c r="H185" s="68"/>
    </row>
    <row r="186" spans="1:8" ht="15" customHeight="1" x14ac:dyDescent="0.4">
      <c r="A186" s="74" t="str">
        <f>IF(ISBLANK(B186)," ",'Údaje poskytovateľa'!$B$7)</f>
        <v xml:space="preserve"> </v>
      </c>
      <c r="B186" s="66"/>
      <c r="C186" s="93" t="str">
        <f>IF((ISBLANK(B186))," ",VLOOKUP('Zoznam klientov'!B186,'Údaje o zamestnancovi'!$B$10:$M$139,2,0))</f>
        <v xml:space="preserve"> </v>
      </c>
      <c r="D186" s="71" t="str">
        <f>IF((ISBLANK(B186))," ",VLOOKUP('Zoznam klientov'!B186,'Údaje o zamestnancovi'!$B$10:$M$139,3,0))</f>
        <v xml:space="preserve"> </v>
      </c>
      <c r="E186" s="14"/>
      <c r="F186" s="67"/>
      <c r="G186" s="14"/>
      <c r="H186" s="68"/>
    </row>
    <row r="187" spans="1:8" ht="15" customHeight="1" x14ac:dyDescent="0.4">
      <c r="A187" s="74" t="str">
        <f>IF(ISBLANK(B187)," ",'Údaje poskytovateľa'!$B$7)</f>
        <v xml:space="preserve"> </v>
      </c>
      <c r="B187" s="66"/>
      <c r="C187" s="93" t="str">
        <f>IF((ISBLANK(B187))," ",VLOOKUP('Zoznam klientov'!B187,'Údaje o zamestnancovi'!$B$10:$M$139,2,0))</f>
        <v xml:space="preserve"> </v>
      </c>
      <c r="D187" s="71" t="str">
        <f>IF((ISBLANK(B187))," ",VLOOKUP('Zoznam klientov'!B187,'Údaje o zamestnancovi'!$B$10:$M$139,3,0))</f>
        <v xml:space="preserve"> </v>
      </c>
      <c r="E187" s="14"/>
      <c r="F187" s="67"/>
      <c r="G187" s="14"/>
      <c r="H187" s="68"/>
    </row>
    <row r="188" spans="1:8" ht="15" customHeight="1" x14ac:dyDescent="0.4">
      <c r="A188" s="74" t="str">
        <f>IF(ISBLANK(B188)," ",'Údaje poskytovateľa'!$B$7)</f>
        <v xml:space="preserve"> </v>
      </c>
      <c r="B188" s="66"/>
      <c r="C188" s="93" t="str">
        <f>IF((ISBLANK(B188))," ",VLOOKUP('Zoznam klientov'!B188,'Údaje o zamestnancovi'!$B$10:$M$139,2,0))</f>
        <v xml:space="preserve"> </v>
      </c>
      <c r="D188" s="71" t="str">
        <f>IF((ISBLANK(B188))," ",VLOOKUP('Zoznam klientov'!B188,'Údaje o zamestnancovi'!$B$10:$M$139,3,0))</f>
        <v xml:space="preserve"> </v>
      </c>
      <c r="E188" s="14"/>
      <c r="F188" s="67"/>
      <c r="G188" s="14"/>
      <c r="H188" s="68"/>
    </row>
    <row r="189" spans="1:8" ht="15" customHeight="1" x14ac:dyDescent="0.4">
      <c r="A189" s="74" t="str">
        <f>IF(ISBLANK(B189)," ",'Údaje poskytovateľa'!$B$7)</f>
        <v xml:space="preserve"> </v>
      </c>
      <c r="B189" s="66"/>
      <c r="C189" s="93" t="str">
        <f>IF((ISBLANK(B189))," ",VLOOKUP('Zoznam klientov'!B189,'Údaje o zamestnancovi'!$B$10:$M$139,2,0))</f>
        <v xml:space="preserve"> </v>
      </c>
      <c r="D189" s="71" t="str">
        <f>IF((ISBLANK(B189))," ",VLOOKUP('Zoznam klientov'!B189,'Údaje o zamestnancovi'!$B$10:$M$139,3,0))</f>
        <v xml:space="preserve"> </v>
      </c>
      <c r="E189" s="14"/>
      <c r="F189" s="67"/>
      <c r="G189" s="14"/>
      <c r="H189" s="68"/>
    </row>
    <row r="190" spans="1:8" ht="15" customHeight="1" x14ac:dyDescent="0.4">
      <c r="A190" s="74" t="str">
        <f>IF(ISBLANK(B190)," ",'Údaje poskytovateľa'!$B$7)</f>
        <v xml:space="preserve"> </v>
      </c>
      <c r="B190" s="66"/>
      <c r="C190" s="93" t="str">
        <f>IF((ISBLANK(B190))," ",VLOOKUP('Zoznam klientov'!B190,'Údaje o zamestnancovi'!$B$10:$M$139,2,0))</f>
        <v xml:space="preserve"> </v>
      </c>
      <c r="D190" s="71" t="str">
        <f>IF((ISBLANK(B190))," ",VLOOKUP('Zoznam klientov'!B190,'Údaje o zamestnancovi'!$B$10:$M$139,3,0))</f>
        <v xml:space="preserve"> </v>
      </c>
      <c r="E190" s="14"/>
      <c r="F190" s="67"/>
      <c r="G190" s="14"/>
      <c r="H190" s="68"/>
    </row>
    <row r="191" spans="1:8" ht="15" customHeight="1" x14ac:dyDescent="0.4">
      <c r="A191" s="74" t="str">
        <f>IF(ISBLANK(B191)," ",'Údaje poskytovateľa'!$B$7)</f>
        <v xml:space="preserve"> </v>
      </c>
      <c r="B191" s="66"/>
      <c r="C191" s="93" t="str">
        <f>IF((ISBLANK(B191))," ",VLOOKUP('Zoznam klientov'!B191,'Údaje o zamestnancovi'!$B$10:$M$139,2,0))</f>
        <v xml:space="preserve"> </v>
      </c>
      <c r="D191" s="71" t="str">
        <f>IF((ISBLANK(B191))," ",VLOOKUP('Zoznam klientov'!B191,'Údaje o zamestnancovi'!$B$10:$M$139,3,0))</f>
        <v xml:space="preserve"> </v>
      </c>
      <c r="E191" s="14"/>
      <c r="F191" s="67"/>
      <c r="G191" s="14"/>
      <c r="H191" s="68"/>
    </row>
    <row r="192" spans="1:8" ht="15" customHeight="1" x14ac:dyDescent="0.4">
      <c r="A192" s="74" t="str">
        <f>IF(ISBLANK(B192)," ",'Údaje poskytovateľa'!$B$7)</f>
        <v xml:space="preserve"> </v>
      </c>
      <c r="B192" s="66"/>
      <c r="C192" s="93" t="str">
        <f>IF((ISBLANK(B192))," ",VLOOKUP('Zoznam klientov'!B192,'Údaje o zamestnancovi'!$B$10:$M$139,2,0))</f>
        <v xml:space="preserve"> </v>
      </c>
      <c r="D192" s="71" t="str">
        <f>IF((ISBLANK(B192))," ",VLOOKUP('Zoznam klientov'!B192,'Údaje o zamestnancovi'!$B$10:$M$139,3,0))</f>
        <v xml:space="preserve"> </v>
      </c>
      <c r="E192" s="14"/>
      <c r="F192" s="67"/>
      <c r="G192" s="14"/>
      <c r="H192" s="68"/>
    </row>
    <row r="193" spans="1:8" ht="15" customHeight="1" x14ac:dyDescent="0.4">
      <c r="A193" s="74" t="str">
        <f>IF(ISBLANK(B193)," ",'Údaje poskytovateľa'!$B$7)</f>
        <v xml:space="preserve"> </v>
      </c>
      <c r="B193" s="66"/>
      <c r="C193" s="93" t="str">
        <f>IF((ISBLANK(B193))," ",VLOOKUP('Zoznam klientov'!B193,'Údaje o zamestnancovi'!$B$10:$M$139,2,0))</f>
        <v xml:space="preserve"> </v>
      </c>
      <c r="D193" s="71" t="str">
        <f>IF((ISBLANK(B193))," ",VLOOKUP('Zoznam klientov'!B193,'Údaje o zamestnancovi'!$B$10:$M$139,3,0))</f>
        <v xml:space="preserve"> </v>
      </c>
      <c r="E193" s="14"/>
      <c r="F193" s="67"/>
      <c r="G193" s="14"/>
      <c r="H193" s="68"/>
    </row>
    <row r="194" spans="1:8" ht="15" customHeight="1" x14ac:dyDescent="0.4">
      <c r="A194" s="74" t="str">
        <f>IF(ISBLANK(B194)," ",'Údaje poskytovateľa'!$B$7)</f>
        <v xml:space="preserve"> </v>
      </c>
      <c r="B194" s="66"/>
      <c r="C194" s="93" t="str">
        <f>IF((ISBLANK(B194))," ",VLOOKUP('Zoznam klientov'!B194,'Údaje o zamestnancovi'!$B$10:$M$139,2,0))</f>
        <v xml:space="preserve"> </v>
      </c>
      <c r="D194" s="71" t="str">
        <f>IF((ISBLANK(B194))," ",VLOOKUP('Zoznam klientov'!B194,'Údaje o zamestnancovi'!$B$10:$M$139,3,0))</f>
        <v xml:space="preserve"> </v>
      </c>
      <c r="E194" s="14"/>
      <c r="F194" s="67"/>
      <c r="G194" s="14"/>
      <c r="H194" s="68"/>
    </row>
    <row r="195" spans="1:8" ht="15" customHeight="1" x14ac:dyDescent="0.4">
      <c r="A195" s="74" t="str">
        <f>IF(ISBLANK(B195)," ",'Údaje poskytovateľa'!$B$7)</f>
        <v xml:space="preserve"> </v>
      </c>
      <c r="B195" s="66"/>
      <c r="C195" s="93" t="str">
        <f>IF((ISBLANK(B195))," ",VLOOKUP('Zoznam klientov'!B195,'Údaje o zamestnancovi'!$B$10:$M$139,2,0))</f>
        <v xml:space="preserve"> </v>
      </c>
      <c r="D195" s="71" t="str">
        <f>IF((ISBLANK(B195))," ",VLOOKUP('Zoznam klientov'!B195,'Údaje o zamestnancovi'!$B$10:$M$139,3,0))</f>
        <v xml:space="preserve"> </v>
      </c>
      <c r="E195" s="14"/>
      <c r="F195" s="67"/>
      <c r="G195" s="14"/>
      <c r="H195" s="68"/>
    </row>
    <row r="196" spans="1:8" ht="15" customHeight="1" x14ac:dyDescent="0.4">
      <c r="A196" s="74" t="str">
        <f>IF(ISBLANK(B196)," ",'Údaje poskytovateľa'!$B$7)</f>
        <v xml:space="preserve"> </v>
      </c>
      <c r="B196" s="66"/>
      <c r="C196" s="93" t="str">
        <f>IF((ISBLANK(B196))," ",VLOOKUP('Zoznam klientov'!B196,'Údaje o zamestnancovi'!$B$10:$M$139,2,0))</f>
        <v xml:space="preserve"> </v>
      </c>
      <c r="D196" s="71" t="str">
        <f>IF((ISBLANK(B196))," ",VLOOKUP('Zoznam klientov'!B196,'Údaje o zamestnancovi'!$B$10:$M$139,3,0))</f>
        <v xml:space="preserve"> </v>
      </c>
      <c r="E196" s="14"/>
      <c r="F196" s="67"/>
      <c r="G196" s="14"/>
      <c r="H196" s="68"/>
    </row>
    <row r="197" spans="1:8" ht="15" customHeight="1" x14ac:dyDescent="0.4">
      <c r="A197" s="74" t="str">
        <f>IF(ISBLANK(B197)," ",'Údaje poskytovateľa'!$B$7)</f>
        <v xml:space="preserve"> </v>
      </c>
      <c r="B197" s="66"/>
      <c r="C197" s="93" t="str">
        <f>IF((ISBLANK(B197))," ",VLOOKUP('Zoznam klientov'!B197,'Údaje o zamestnancovi'!$B$10:$M$139,2,0))</f>
        <v xml:space="preserve"> </v>
      </c>
      <c r="D197" s="71" t="str">
        <f>IF((ISBLANK(B197))," ",VLOOKUP('Zoznam klientov'!B197,'Údaje o zamestnancovi'!$B$10:$M$139,3,0))</f>
        <v xml:space="preserve"> </v>
      </c>
      <c r="E197" s="14"/>
      <c r="F197" s="67"/>
      <c r="G197" s="14"/>
      <c r="H197" s="68"/>
    </row>
    <row r="198" spans="1:8" ht="15" customHeight="1" x14ac:dyDescent="0.4">
      <c r="A198" s="74" t="str">
        <f>IF(ISBLANK(B198)," ",'Údaje poskytovateľa'!$B$7)</f>
        <v xml:space="preserve"> </v>
      </c>
      <c r="B198" s="66"/>
      <c r="C198" s="93" t="str">
        <f>IF((ISBLANK(B198))," ",VLOOKUP('Zoznam klientov'!B198,'Údaje o zamestnancovi'!$B$10:$M$139,2,0))</f>
        <v xml:space="preserve"> </v>
      </c>
      <c r="D198" s="71" t="str">
        <f>IF((ISBLANK(B198))," ",VLOOKUP('Zoznam klientov'!B198,'Údaje o zamestnancovi'!$B$10:$M$139,3,0))</f>
        <v xml:space="preserve"> </v>
      </c>
      <c r="E198" s="14"/>
      <c r="F198" s="67"/>
      <c r="G198" s="14"/>
      <c r="H198" s="68"/>
    </row>
    <row r="199" spans="1:8" ht="15" customHeight="1" x14ac:dyDescent="0.4">
      <c r="A199" s="74" t="str">
        <f>IF(ISBLANK(B199)," ",'Údaje poskytovateľa'!$B$7)</f>
        <v xml:space="preserve"> </v>
      </c>
      <c r="B199" s="66"/>
      <c r="C199" s="93" t="str">
        <f>IF((ISBLANK(B199))," ",VLOOKUP('Zoznam klientov'!B199,'Údaje o zamestnancovi'!$B$10:$M$139,2,0))</f>
        <v xml:space="preserve"> </v>
      </c>
      <c r="D199" s="71" t="str">
        <f>IF((ISBLANK(B199))," ",VLOOKUP('Zoznam klientov'!B199,'Údaje o zamestnancovi'!$B$10:$M$139,3,0))</f>
        <v xml:space="preserve"> </v>
      </c>
      <c r="E199" s="14"/>
      <c r="F199" s="67"/>
      <c r="G199" s="14"/>
      <c r="H199" s="68"/>
    </row>
    <row r="200" spans="1:8" ht="15" customHeight="1" x14ac:dyDescent="0.4">
      <c r="A200" s="74" t="str">
        <f>IF(ISBLANK(B200)," ",'Údaje poskytovateľa'!$B$7)</f>
        <v xml:space="preserve"> </v>
      </c>
      <c r="B200" s="66"/>
      <c r="C200" s="93" t="str">
        <f>IF((ISBLANK(B200))," ",VLOOKUP('Zoznam klientov'!B200,'Údaje o zamestnancovi'!$B$10:$M$139,2,0))</f>
        <v xml:space="preserve"> </v>
      </c>
      <c r="D200" s="71" t="str">
        <f>IF((ISBLANK(B200))," ",VLOOKUP('Zoznam klientov'!B200,'Údaje o zamestnancovi'!$B$10:$M$139,3,0))</f>
        <v xml:space="preserve"> </v>
      </c>
      <c r="E200" s="14"/>
      <c r="F200" s="67"/>
      <c r="G200" s="14"/>
      <c r="H200" s="68"/>
    </row>
    <row r="201" spans="1:8" ht="15" customHeight="1" x14ac:dyDescent="0.4">
      <c r="A201" s="74" t="str">
        <f>IF(ISBLANK(B201)," ",'Údaje poskytovateľa'!$B$7)</f>
        <v xml:space="preserve"> </v>
      </c>
      <c r="B201" s="66"/>
      <c r="C201" s="93" t="str">
        <f>IF((ISBLANK(B201))," ",VLOOKUP('Zoznam klientov'!B201,'Údaje o zamestnancovi'!$B$10:$M$139,2,0))</f>
        <v xml:space="preserve"> </v>
      </c>
      <c r="D201" s="71" t="str">
        <f>IF((ISBLANK(B201))," ",VLOOKUP('Zoznam klientov'!B201,'Údaje o zamestnancovi'!$B$10:$M$139,3,0))</f>
        <v xml:space="preserve"> </v>
      </c>
      <c r="E201" s="14"/>
      <c r="F201" s="67"/>
      <c r="G201" s="14"/>
      <c r="H201" s="68"/>
    </row>
    <row r="202" spans="1:8" ht="15" customHeight="1" x14ac:dyDescent="0.4">
      <c r="A202" s="74" t="str">
        <f>IF(ISBLANK(B202)," ",'Údaje poskytovateľa'!$B$7)</f>
        <v xml:space="preserve"> </v>
      </c>
      <c r="B202" s="66"/>
      <c r="C202" s="93" t="str">
        <f>IF((ISBLANK(B202))," ",VLOOKUP('Zoznam klientov'!B202,'Údaje o zamestnancovi'!$B$10:$M$139,2,0))</f>
        <v xml:space="preserve"> </v>
      </c>
      <c r="D202" s="71" t="str">
        <f>IF((ISBLANK(B202))," ",VLOOKUP('Zoznam klientov'!B202,'Údaje o zamestnancovi'!$B$10:$M$139,3,0))</f>
        <v xml:space="preserve"> </v>
      </c>
      <c r="E202" s="14"/>
      <c r="F202" s="67"/>
      <c r="G202" s="14"/>
      <c r="H202" s="68"/>
    </row>
    <row r="203" spans="1:8" ht="15" customHeight="1" x14ac:dyDescent="0.4">
      <c r="A203" s="74" t="str">
        <f>IF(ISBLANK(B203)," ",'Údaje poskytovateľa'!$B$7)</f>
        <v xml:space="preserve"> </v>
      </c>
      <c r="B203" s="66"/>
      <c r="C203" s="93" t="str">
        <f>IF((ISBLANK(B203))," ",VLOOKUP('Zoznam klientov'!B203,'Údaje o zamestnancovi'!$B$10:$M$139,2,0))</f>
        <v xml:space="preserve"> </v>
      </c>
      <c r="D203" s="71" t="str">
        <f>IF((ISBLANK(B203))," ",VLOOKUP('Zoznam klientov'!B203,'Údaje o zamestnancovi'!$B$10:$M$139,3,0))</f>
        <v xml:space="preserve"> </v>
      </c>
      <c r="E203" s="14"/>
      <c r="F203" s="67"/>
      <c r="G203" s="14"/>
      <c r="H203" s="68"/>
    </row>
    <row r="204" spans="1:8" ht="15" customHeight="1" x14ac:dyDescent="0.4">
      <c r="A204" s="74" t="str">
        <f>IF(ISBLANK(B204)," ",'Údaje poskytovateľa'!$B$7)</f>
        <v xml:space="preserve"> </v>
      </c>
      <c r="B204" s="66"/>
      <c r="C204" s="93" t="str">
        <f>IF((ISBLANK(B204))," ",VLOOKUP('Zoznam klientov'!B204,'Údaje o zamestnancovi'!$B$10:$M$139,2,0))</f>
        <v xml:space="preserve"> </v>
      </c>
      <c r="D204" s="71" t="str">
        <f>IF((ISBLANK(B204))," ",VLOOKUP('Zoznam klientov'!B204,'Údaje o zamestnancovi'!$B$10:$M$139,3,0))</f>
        <v xml:space="preserve"> </v>
      </c>
      <c r="E204" s="14"/>
      <c r="F204" s="67"/>
      <c r="G204" s="14"/>
      <c r="H204" s="68"/>
    </row>
    <row r="205" spans="1:8" ht="15" customHeight="1" x14ac:dyDescent="0.4">
      <c r="A205" s="74" t="str">
        <f>IF(ISBLANK(B205)," ",'Údaje poskytovateľa'!$B$7)</f>
        <v xml:space="preserve"> </v>
      </c>
      <c r="B205" s="66"/>
      <c r="C205" s="93" t="str">
        <f>IF((ISBLANK(B205))," ",VLOOKUP('Zoznam klientov'!B205,'Údaje o zamestnancovi'!$B$10:$M$139,2,0))</f>
        <v xml:space="preserve"> </v>
      </c>
      <c r="D205" s="71" t="str">
        <f>IF((ISBLANK(B205))," ",VLOOKUP('Zoznam klientov'!B205,'Údaje o zamestnancovi'!$B$10:$M$139,3,0))</f>
        <v xml:space="preserve"> </v>
      </c>
      <c r="E205" s="14"/>
      <c r="F205" s="67"/>
      <c r="G205" s="14"/>
      <c r="H205" s="68"/>
    </row>
    <row r="206" spans="1:8" ht="15" customHeight="1" x14ac:dyDescent="0.4">
      <c r="A206" s="74" t="str">
        <f>IF(ISBLANK(B206)," ",'Údaje poskytovateľa'!$B$7)</f>
        <v xml:space="preserve"> </v>
      </c>
      <c r="B206" s="66"/>
      <c r="C206" s="93" t="str">
        <f>IF((ISBLANK(B206))," ",VLOOKUP('Zoznam klientov'!B206,'Údaje o zamestnancovi'!$B$10:$M$139,2,0))</f>
        <v xml:space="preserve"> </v>
      </c>
      <c r="D206" s="71" t="str">
        <f>IF((ISBLANK(B206))," ",VLOOKUP('Zoznam klientov'!B206,'Údaje o zamestnancovi'!$B$10:$M$139,3,0))</f>
        <v xml:space="preserve"> </v>
      </c>
      <c r="E206" s="14"/>
      <c r="F206" s="67"/>
      <c r="G206" s="14"/>
      <c r="H206" s="68"/>
    </row>
    <row r="207" spans="1:8" ht="15" customHeight="1" x14ac:dyDescent="0.4">
      <c r="A207" s="74" t="str">
        <f>IF(ISBLANK(B207)," ",'Údaje poskytovateľa'!$B$7)</f>
        <v xml:space="preserve"> </v>
      </c>
      <c r="B207" s="66"/>
      <c r="C207" s="93" t="str">
        <f>IF((ISBLANK(B207))," ",VLOOKUP('Zoznam klientov'!B207,'Údaje o zamestnancovi'!$B$10:$M$139,2,0))</f>
        <v xml:space="preserve"> </v>
      </c>
      <c r="D207" s="71" t="str">
        <f>IF((ISBLANK(B207))," ",VLOOKUP('Zoznam klientov'!B207,'Údaje o zamestnancovi'!$B$10:$M$139,3,0))</f>
        <v xml:space="preserve"> </v>
      </c>
      <c r="E207" s="14"/>
      <c r="F207" s="67"/>
      <c r="G207" s="14"/>
      <c r="H207" s="68"/>
    </row>
    <row r="208" spans="1:8" ht="15" customHeight="1" x14ac:dyDescent="0.4">
      <c r="A208" s="74" t="str">
        <f>IF(ISBLANK(B208)," ",'Údaje poskytovateľa'!$B$7)</f>
        <v xml:space="preserve"> </v>
      </c>
      <c r="B208" s="66"/>
      <c r="C208" s="93" t="str">
        <f>IF((ISBLANK(B208))," ",VLOOKUP('Zoznam klientov'!B208,'Údaje o zamestnancovi'!$B$10:$M$139,2,0))</f>
        <v xml:space="preserve"> </v>
      </c>
      <c r="D208" s="71" t="str">
        <f>IF((ISBLANK(B208))," ",VLOOKUP('Zoznam klientov'!B208,'Údaje o zamestnancovi'!$B$10:$M$139,3,0))</f>
        <v xml:space="preserve"> </v>
      </c>
      <c r="E208" s="14"/>
      <c r="F208" s="67"/>
      <c r="G208" s="14"/>
      <c r="H208" s="68"/>
    </row>
    <row r="209" spans="1:8" ht="15" customHeight="1" x14ac:dyDescent="0.4">
      <c r="A209" s="74" t="str">
        <f>IF(ISBLANK(B209)," ",'Údaje poskytovateľa'!$B$7)</f>
        <v xml:space="preserve"> </v>
      </c>
      <c r="B209" s="66"/>
      <c r="C209" s="93" t="str">
        <f>IF((ISBLANK(B209))," ",VLOOKUP('Zoznam klientov'!B209,'Údaje o zamestnancovi'!$B$10:$M$139,2,0))</f>
        <v xml:space="preserve"> </v>
      </c>
      <c r="D209" s="71" t="str">
        <f>IF((ISBLANK(B209))," ",VLOOKUP('Zoznam klientov'!B209,'Údaje o zamestnancovi'!$B$10:$M$139,3,0))</f>
        <v xml:space="preserve"> </v>
      </c>
      <c r="E209" s="14"/>
      <c r="F209" s="67"/>
      <c r="G209" s="14"/>
      <c r="H209" s="68"/>
    </row>
    <row r="210" spans="1:8" ht="15" customHeight="1" x14ac:dyDescent="0.4">
      <c r="A210" s="74" t="str">
        <f>IF(ISBLANK(B210)," ",'Údaje poskytovateľa'!$B$7)</f>
        <v xml:space="preserve"> </v>
      </c>
      <c r="B210" s="66"/>
      <c r="C210" s="93" t="str">
        <f>IF((ISBLANK(B210))," ",VLOOKUP('Zoznam klientov'!B210,'Údaje o zamestnancovi'!$B$10:$M$139,2,0))</f>
        <v xml:space="preserve"> </v>
      </c>
      <c r="D210" s="71" t="str">
        <f>IF((ISBLANK(B210))," ",VLOOKUP('Zoznam klientov'!B210,'Údaje o zamestnancovi'!$B$10:$M$139,3,0))</f>
        <v xml:space="preserve"> </v>
      </c>
      <c r="E210" s="14"/>
      <c r="F210" s="67"/>
      <c r="G210" s="14"/>
      <c r="H210" s="68"/>
    </row>
    <row r="211" spans="1:8" ht="15" customHeight="1" x14ac:dyDescent="0.4">
      <c r="A211" s="74" t="str">
        <f>IF(ISBLANK(B211)," ",'Údaje poskytovateľa'!$B$7)</f>
        <v xml:space="preserve"> </v>
      </c>
      <c r="B211" s="66"/>
      <c r="C211" s="93" t="str">
        <f>IF((ISBLANK(B211))," ",VLOOKUP('Zoznam klientov'!B211,'Údaje o zamestnancovi'!$B$10:$M$139,2,0))</f>
        <v xml:space="preserve"> </v>
      </c>
      <c r="D211" s="71" t="str">
        <f>IF((ISBLANK(B211))," ",VLOOKUP('Zoznam klientov'!B211,'Údaje o zamestnancovi'!$B$10:$M$139,3,0))</f>
        <v xml:space="preserve"> </v>
      </c>
      <c r="E211" s="14"/>
      <c r="F211" s="67"/>
      <c r="G211" s="14"/>
      <c r="H211" s="68"/>
    </row>
    <row r="212" spans="1:8" ht="15" customHeight="1" x14ac:dyDescent="0.4">
      <c r="A212" s="74" t="str">
        <f>IF(ISBLANK(B212)," ",'Údaje poskytovateľa'!$B$7)</f>
        <v xml:space="preserve"> </v>
      </c>
      <c r="B212" s="66"/>
      <c r="C212" s="93" t="str">
        <f>IF((ISBLANK(B212))," ",VLOOKUP('Zoznam klientov'!B212,'Údaje o zamestnancovi'!$B$10:$M$139,2,0))</f>
        <v xml:space="preserve"> </v>
      </c>
      <c r="D212" s="71" t="str">
        <f>IF((ISBLANK(B212))," ",VLOOKUP('Zoznam klientov'!B212,'Údaje o zamestnancovi'!$B$10:$M$139,3,0))</f>
        <v xml:space="preserve"> </v>
      </c>
      <c r="E212" s="14"/>
      <c r="F212" s="67"/>
      <c r="G212" s="14"/>
      <c r="H212" s="68"/>
    </row>
    <row r="213" spans="1:8" ht="15" customHeight="1" x14ac:dyDescent="0.4">
      <c r="A213" s="74" t="str">
        <f>IF(ISBLANK(B213)," ",'Údaje poskytovateľa'!$B$7)</f>
        <v xml:space="preserve"> </v>
      </c>
      <c r="B213" s="66"/>
      <c r="C213" s="93" t="str">
        <f>IF((ISBLANK(B213))," ",VLOOKUP('Zoznam klientov'!B213,'Údaje o zamestnancovi'!$B$10:$M$139,2,0))</f>
        <v xml:space="preserve"> </v>
      </c>
      <c r="D213" s="71" t="str">
        <f>IF((ISBLANK(B213))," ",VLOOKUP('Zoznam klientov'!B213,'Údaje o zamestnancovi'!$B$10:$M$139,3,0))</f>
        <v xml:space="preserve"> </v>
      </c>
      <c r="E213" s="14"/>
      <c r="F213" s="67"/>
      <c r="G213" s="14"/>
      <c r="H213" s="68"/>
    </row>
    <row r="214" spans="1:8" ht="15" customHeight="1" x14ac:dyDescent="0.4">
      <c r="A214" s="74" t="str">
        <f>IF(ISBLANK(B214)," ",'Údaje poskytovateľa'!$B$7)</f>
        <v xml:space="preserve"> </v>
      </c>
      <c r="B214" s="66"/>
      <c r="C214" s="93" t="str">
        <f>IF((ISBLANK(B214))," ",VLOOKUP('Zoznam klientov'!B214,'Údaje o zamestnancovi'!$B$10:$M$139,2,0))</f>
        <v xml:space="preserve"> </v>
      </c>
      <c r="D214" s="71" t="str">
        <f>IF((ISBLANK(B214))," ",VLOOKUP('Zoznam klientov'!B214,'Údaje o zamestnancovi'!$B$10:$M$139,3,0))</f>
        <v xml:space="preserve"> </v>
      </c>
      <c r="E214" s="14"/>
      <c r="F214" s="67"/>
      <c r="G214" s="14"/>
      <c r="H214" s="68"/>
    </row>
    <row r="215" spans="1:8" ht="15" customHeight="1" x14ac:dyDescent="0.4">
      <c r="A215" s="74" t="str">
        <f>IF(ISBLANK(B215)," ",'Údaje poskytovateľa'!$B$7)</f>
        <v xml:space="preserve"> </v>
      </c>
      <c r="B215" s="66"/>
      <c r="C215" s="93" t="str">
        <f>IF((ISBLANK(B215))," ",VLOOKUP('Zoznam klientov'!B215,'Údaje o zamestnancovi'!$B$10:$M$139,2,0))</f>
        <v xml:space="preserve"> </v>
      </c>
      <c r="D215" s="71" t="str">
        <f>IF((ISBLANK(B215))," ",VLOOKUP('Zoznam klientov'!B215,'Údaje o zamestnancovi'!$B$10:$M$139,3,0))</f>
        <v xml:space="preserve"> </v>
      </c>
      <c r="E215" s="14"/>
      <c r="F215" s="67"/>
      <c r="G215" s="14"/>
      <c r="H215" s="68"/>
    </row>
    <row r="216" spans="1:8" ht="15" customHeight="1" x14ac:dyDescent="0.4">
      <c r="A216" s="74" t="str">
        <f>IF(ISBLANK(B216)," ",'Údaje poskytovateľa'!$B$7)</f>
        <v xml:space="preserve"> </v>
      </c>
      <c r="B216" s="66"/>
      <c r="C216" s="93" t="str">
        <f>IF((ISBLANK(B216))," ",VLOOKUP('Zoznam klientov'!B216,'Údaje o zamestnancovi'!$B$10:$M$139,2,0))</f>
        <v xml:space="preserve"> </v>
      </c>
      <c r="D216" s="71" t="str">
        <f>IF((ISBLANK(B216))," ",VLOOKUP('Zoznam klientov'!B216,'Údaje o zamestnancovi'!$B$10:$M$139,3,0))</f>
        <v xml:space="preserve"> </v>
      </c>
      <c r="E216" s="14"/>
      <c r="F216" s="67"/>
      <c r="G216" s="14"/>
      <c r="H216" s="68"/>
    </row>
    <row r="217" spans="1:8" ht="15" customHeight="1" x14ac:dyDescent="0.4">
      <c r="A217" s="74" t="str">
        <f>IF(ISBLANK(B217)," ",'Údaje poskytovateľa'!$B$7)</f>
        <v xml:space="preserve"> </v>
      </c>
      <c r="B217" s="66"/>
      <c r="C217" s="93" t="str">
        <f>IF((ISBLANK(B217))," ",VLOOKUP('Zoznam klientov'!B217,'Údaje o zamestnancovi'!$B$10:$M$139,2,0))</f>
        <v xml:space="preserve"> </v>
      </c>
      <c r="D217" s="71" t="str">
        <f>IF((ISBLANK(B217))," ",VLOOKUP('Zoznam klientov'!B217,'Údaje o zamestnancovi'!$B$10:$M$139,3,0))</f>
        <v xml:space="preserve"> </v>
      </c>
      <c r="E217" s="14"/>
      <c r="F217" s="67"/>
      <c r="G217" s="14"/>
      <c r="H217" s="68"/>
    </row>
    <row r="218" spans="1:8" ht="15" customHeight="1" x14ac:dyDescent="0.4">
      <c r="A218" s="74" t="str">
        <f>IF(ISBLANK(B218)," ",'Údaje poskytovateľa'!$B$7)</f>
        <v xml:space="preserve"> </v>
      </c>
      <c r="B218" s="66"/>
      <c r="C218" s="93" t="str">
        <f>IF((ISBLANK(B218))," ",VLOOKUP('Zoznam klientov'!B218,'Údaje o zamestnancovi'!$B$10:$M$139,2,0))</f>
        <v xml:space="preserve"> </v>
      </c>
      <c r="D218" s="71" t="str">
        <f>IF((ISBLANK(B218))," ",VLOOKUP('Zoznam klientov'!B218,'Údaje o zamestnancovi'!$B$10:$M$139,3,0))</f>
        <v xml:space="preserve"> </v>
      </c>
      <c r="E218" s="14"/>
      <c r="F218" s="67"/>
      <c r="G218" s="14"/>
      <c r="H218" s="68"/>
    </row>
    <row r="219" spans="1:8" ht="15" customHeight="1" x14ac:dyDescent="0.4">
      <c r="A219" s="74" t="str">
        <f>IF(ISBLANK(B219)," ",'Údaje poskytovateľa'!$B$7)</f>
        <v xml:space="preserve"> </v>
      </c>
      <c r="B219" s="66"/>
      <c r="C219" s="93" t="str">
        <f>IF((ISBLANK(B219))," ",VLOOKUP('Zoznam klientov'!B219,'Údaje o zamestnancovi'!$B$10:$M$139,2,0))</f>
        <v xml:space="preserve"> </v>
      </c>
      <c r="D219" s="71" t="str">
        <f>IF((ISBLANK(B219))," ",VLOOKUP('Zoznam klientov'!B219,'Údaje o zamestnancovi'!$B$10:$M$139,3,0))</f>
        <v xml:space="preserve"> </v>
      </c>
      <c r="E219" s="14"/>
      <c r="F219" s="67"/>
      <c r="G219" s="14"/>
      <c r="H219" s="68"/>
    </row>
    <row r="220" spans="1:8" ht="15" customHeight="1" x14ac:dyDescent="0.4">
      <c r="A220" s="74" t="str">
        <f>IF(ISBLANK(B220)," ",'Údaje poskytovateľa'!$B$7)</f>
        <v xml:space="preserve"> </v>
      </c>
      <c r="B220" s="66"/>
      <c r="C220" s="93" t="str">
        <f>IF((ISBLANK(B220))," ",VLOOKUP('Zoznam klientov'!B220,'Údaje o zamestnancovi'!$B$10:$M$139,2,0))</f>
        <v xml:space="preserve"> </v>
      </c>
      <c r="D220" s="71" t="str">
        <f>IF((ISBLANK(B220))," ",VLOOKUP('Zoznam klientov'!B220,'Údaje o zamestnancovi'!$B$10:$M$139,3,0))</f>
        <v xml:space="preserve"> </v>
      </c>
      <c r="E220" s="14"/>
      <c r="F220" s="67"/>
      <c r="G220" s="14"/>
      <c r="H220" s="68"/>
    </row>
    <row r="221" spans="1:8" ht="15" customHeight="1" x14ac:dyDescent="0.4">
      <c r="A221" s="74" t="str">
        <f>IF(ISBLANK(B221)," ",'Údaje poskytovateľa'!$B$7)</f>
        <v xml:space="preserve"> </v>
      </c>
      <c r="B221" s="66"/>
      <c r="C221" s="93" t="str">
        <f>IF((ISBLANK(B221))," ",VLOOKUP('Zoznam klientov'!B221,'Údaje o zamestnancovi'!$B$10:$M$139,2,0))</f>
        <v xml:space="preserve"> </v>
      </c>
      <c r="D221" s="71" t="str">
        <f>IF((ISBLANK(B221))," ",VLOOKUP('Zoznam klientov'!B221,'Údaje o zamestnancovi'!$B$10:$M$139,3,0))</f>
        <v xml:space="preserve"> </v>
      </c>
      <c r="E221" s="14"/>
      <c r="F221" s="67"/>
      <c r="G221" s="14"/>
      <c r="H221" s="68"/>
    </row>
    <row r="222" spans="1:8" ht="15" customHeight="1" x14ac:dyDescent="0.4">
      <c r="A222" s="74" t="str">
        <f>IF(ISBLANK(B222)," ",'Údaje poskytovateľa'!$B$7)</f>
        <v xml:space="preserve"> </v>
      </c>
      <c r="B222" s="66"/>
      <c r="C222" s="93" t="str">
        <f>IF((ISBLANK(B222))," ",VLOOKUP('Zoznam klientov'!B222,'Údaje o zamestnancovi'!$B$10:$M$139,2,0))</f>
        <v xml:space="preserve"> </v>
      </c>
      <c r="D222" s="71" t="str">
        <f>IF((ISBLANK(B222))," ",VLOOKUP('Zoznam klientov'!B222,'Údaje o zamestnancovi'!$B$10:$M$139,3,0))</f>
        <v xml:space="preserve"> </v>
      </c>
      <c r="E222" s="14"/>
      <c r="F222" s="67"/>
      <c r="G222" s="14"/>
      <c r="H222" s="68"/>
    </row>
    <row r="223" spans="1:8" ht="15" customHeight="1" x14ac:dyDescent="0.4">
      <c r="A223" s="74" t="str">
        <f>IF(ISBLANK(B223)," ",'Údaje poskytovateľa'!$B$7)</f>
        <v xml:space="preserve"> </v>
      </c>
      <c r="B223" s="66"/>
      <c r="C223" s="93" t="str">
        <f>IF((ISBLANK(B223))," ",VLOOKUP('Zoznam klientov'!B223,'Údaje o zamestnancovi'!$B$10:$M$139,2,0))</f>
        <v xml:space="preserve"> </v>
      </c>
      <c r="D223" s="71" t="str">
        <f>IF((ISBLANK(B223))," ",VLOOKUP('Zoznam klientov'!B223,'Údaje o zamestnancovi'!$B$10:$M$139,3,0))</f>
        <v xml:space="preserve"> </v>
      </c>
      <c r="E223" s="14"/>
      <c r="F223" s="67"/>
      <c r="G223" s="14"/>
      <c r="H223" s="68"/>
    </row>
    <row r="224" spans="1:8" ht="15" customHeight="1" x14ac:dyDescent="0.4">
      <c r="A224" s="74" t="str">
        <f>IF(ISBLANK(B224)," ",'Údaje poskytovateľa'!$B$7)</f>
        <v xml:space="preserve"> </v>
      </c>
      <c r="B224" s="66"/>
      <c r="C224" s="93" t="str">
        <f>IF((ISBLANK(B224))," ",VLOOKUP('Zoznam klientov'!B224,'Údaje o zamestnancovi'!$B$10:$M$139,2,0))</f>
        <v xml:space="preserve"> </v>
      </c>
      <c r="D224" s="71" t="str">
        <f>IF((ISBLANK(B224))," ",VLOOKUP('Zoznam klientov'!B224,'Údaje o zamestnancovi'!$B$10:$M$139,3,0))</f>
        <v xml:space="preserve"> </v>
      </c>
      <c r="E224" s="14"/>
      <c r="F224" s="67"/>
      <c r="G224" s="14"/>
      <c r="H224" s="68"/>
    </row>
    <row r="225" spans="1:8" ht="15" customHeight="1" x14ac:dyDescent="0.4">
      <c r="A225" s="74" t="str">
        <f>IF(ISBLANK(B225)," ",'Údaje poskytovateľa'!$B$7)</f>
        <v xml:space="preserve"> </v>
      </c>
      <c r="B225" s="66"/>
      <c r="C225" s="93" t="str">
        <f>IF((ISBLANK(B225))," ",VLOOKUP('Zoznam klientov'!B225,'Údaje o zamestnancovi'!$B$10:$M$139,2,0))</f>
        <v xml:space="preserve"> </v>
      </c>
      <c r="D225" s="71" t="str">
        <f>IF((ISBLANK(B225))," ",VLOOKUP('Zoznam klientov'!B225,'Údaje o zamestnancovi'!$B$10:$M$139,3,0))</f>
        <v xml:space="preserve"> </v>
      </c>
      <c r="E225" s="14"/>
      <c r="F225" s="67"/>
      <c r="G225" s="14"/>
      <c r="H225" s="68"/>
    </row>
    <row r="226" spans="1:8" ht="15" customHeight="1" x14ac:dyDescent="0.4">
      <c r="A226" s="74" t="str">
        <f>IF(ISBLANK(B226)," ",'Údaje poskytovateľa'!$B$7)</f>
        <v xml:space="preserve"> </v>
      </c>
      <c r="B226" s="66"/>
      <c r="C226" s="93" t="str">
        <f>IF((ISBLANK(B226))," ",VLOOKUP('Zoznam klientov'!B226,'Údaje o zamestnancovi'!$B$10:$M$139,2,0))</f>
        <v xml:space="preserve"> </v>
      </c>
      <c r="D226" s="71" t="str">
        <f>IF((ISBLANK(B226))," ",VLOOKUP('Zoznam klientov'!B226,'Údaje o zamestnancovi'!$B$10:$M$139,3,0))</f>
        <v xml:space="preserve"> </v>
      </c>
      <c r="E226" s="14"/>
      <c r="F226" s="67"/>
      <c r="G226" s="14"/>
      <c r="H226" s="68"/>
    </row>
    <row r="227" spans="1:8" ht="15" customHeight="1" x14ac:dyDescent="0.4">
      <c r="A227" s="74" t="str">
        <f>IF(ISBLANK(B227)," ",'Údaje poskytovateľa'!$B$7)</f>
        <v xml:space="preserve"> </v>
      </c>
      <c r="B227" s="66"/>
      <c r="C227" s="93" t="str">
        <f>IF((ISBLANK(B227))," ",VLOOKUP('Zoznam klientov'!B227,'Údaje o zamestnancovi'!$B$10:$M$139,2,0))</f>
        <v xml:space="preserve"> </v>
      </c>
      <c r="D227" s="71" t="str">
        <f>IF((ISBLANK(B227))," ",VLOOKUP('Zoznam klientov'!B227,'Údaje o zamestnancovi'!$B$10:$M$139,3,0))</f>
        <v xml:space="preserve"> </v>
      </c>
      <c r="E227" s="14"/>
      <c r="F227" s="67"/>
      <c r="G227" s="14"/>
      <c r="H227" s="68"/>
    </row>
    <row r="228" spans="1:8" ht="15" customHeight="1" x14ac:dyDescent="0.4">
      <c r="A228" s="74" t="str">
        <f>IF(ISBLANK(B228)," ",'Údaje poskytovateľa'!$B$7)</f>
        <v xml:space="preserve"> </v>
      </c>
      <c r="B228" s="66"/>
      <c r="C228" s="93" t="str">
        <f>IF((ISBLANK(B228))," ",VLOOKUP('Zoznam klientov'!B228,'Údaje o zamestnancovi'!$B$10:$M$139,2,0))</f>
        <v xml:space="preserve"> </v>
      </c>
      <c r="D228" s="71" t="str">
        <f>IF((ISBLANK(B228))," ",VLOOKUP('Zoznam klientov'!B228,'Údaje o zamestnancovi'!$B$10:$M$139,3,0))</f>
        <v xml:space="preserve"> </v>
      </c>
      <c r="E228" s="14"/>
      <c r="F228" s="67"/>
      <c r="G228" s="14"/>
      <c r="H228" s="68"/>
    </row>
    <row r="229" spans="1:8" ht="15" customHeight="1" x14ac:dyDescent="0.4">
      <c r="A229" s="74" t="str">
        <f>IF(ISBLANK(B229)," ",'Údaje poskytovateľa'!$B$7)</f>
        <v xml:space="preserve"> </v>
      </c>
      <c r="B229" s="66"/>
      <c r="C229" s="93" t="str">
        <f>IF((ISBLANK(B229))," ",VLOOKUP('Zoznam klientov'!B229,'Údaje o zamestnancovi'!$B$10:$M$139,2,0))</f>
        <v xml:space="preserve"> </v>
      </c>
      <c r="D229" s="71" t="str">
        <f>IF((ISBLANK(B229))," ",VLOOKUP('Zoznam klientov'!B229,'Údaje o zamestnancovi'!$B$10:$M$139,3,0))</f>
        <v xml:space="preserve"> </v>
      </c>
      <c r="E229" s="14"/>
      <c r="F229" s="67"/>
      <c r="G229" s="14"/>
      <c r="H229" s="68"/>
    </row>
    <row r="230" spans="1:8" ht="15" customHeight="1" x14ac:dyDescent="0.4">
      <c r="A230" s="74" t="str">
        <f>IF(ISBLANK(B230)," ",'Údaje poskytovateľa'!$B$7)</f>
        <v xml:space="preserve"> </v>
      </c>
      <c r="B230" s="66"/>
      <c r="C230" s="93" t="str">
        <f>IF((ISBLANK(B230))," ",VLOOKUP('Zoznam klientov'!B230,'Údaje o zamestnancovi'!$B$10:$M$139,2,0))</f>
        <v xml:space="preserve"> </v>
      </c>
      <c r="D230" s="71" t="str">
        <f>IF((ISBLANK(B230))," ",VLOOKUP('Zoznam klientov'!B230,'Údaje o zamestnancovi'!$B$10:$M$139,3,0))</f>
        <v xml:space="preserve"> </v>
      </c>
      <c r="E230" s="14"/>
      <c r="F230" s="67"/>
      <c r="G230" s="14"/>
      <c r="H230" s="68"/>
    </row>
    <row r="231" spans="1:8" ht="15" customHeight="1" x14ac:dyDescent="0.4">
      <c r="A231" s="74" t="str">
        <f>IF(ISBLANK(B231)," ",'Údaje poskytovateľa'!$B$7)</f>
        <v xml:space="preserve"> </v>
      </c>
      <c r="B231" s="66"/>
      <c r="C231" s="93" t="str">
        <f>IF((ISBLANK(B231))," ",VLOOKUP('Zoznam klientov'!B231,'Údaje o zamestnancovi'!$B$10:$M$139,2,0))</f>
        <v xml:space="preserve"> </v>
      </c>
      <c r="D231" s="71" t="str">
        <f>IF((ISBLANK(B231))," ",VLOOKUP('Zoznam klientov'!B231,'Údaje o zamestnancovi'!$B$10:$M$139,3,0))</f>
        <v xml:space="preserve"> </v>
      </c>
      <c r="E231" s="14"/>
      <c r="F231" s="67"/>
      <c r="G231" s="14"/>
      <c r="H231" s="68"/>
    </row>
    <row r="232" spans="1:8" ht="15" customHeight="1" x14ac:dyDescent="0.4">
      <c r="A232" s="74" t="str">
        <f>IF(ISBLANK(B232)," ",'Údaje poskytovateľa'!$B$7)</f>
        <v xml:space="preserve"> </v>
      </c>
      <c r="B232" s="66"/>
      <c r="C232" s="93" t="str">
        <f>IF((ISBLANK(B232))," ",VLOOKUP('Zoznam klientov'!B232,'Údaje o zamestnancovi'!$B$10:$M$139,2,0))</f>
        <v xml:space="preserve"> </v>
      </c>
      <c r="D232" s="71" t="str">
        <f>IF((ISBLANK(B232))," ",VLOOKUP('Zoznam klientov'!B232,'Údaje o zamestnancovi'!$B$10:$M$139,3,0))</f>
        <v xml:space="preserve"> </v>
      </c>
      <c r="E232" s="14"/>
      <c r="F232" s="67"/>
      <c r="G232" s="14"/>
      <c r="H232" s="68"/>
    </row>
    <row r="233" spans="1:8" ht="15" customHeight="1" x14ac:dyDescent="0.4">
      <c r="A233" s="74" t="str">
        <f>IF(ISBLANK(B233)," ",'Údaje poskytovateľa'!$B$7)</f>
        <v xml:space="preserve"> </v>
      </c>
      <c r="B233" s="66"/>
      <c r="C233" s="93" t="str">
        <f>IF((ISBLANK(B233))," ",VLOOKUP('Zoznam klientov'!B233,'Údaje o zamestnancovi'!$B$10:$M$139,2,0))</f>
        <v xml:space="preserve"> </v>
      </c>
      <c r="D233" s="71" t="str">
        <f>IF((ISBLANK(B233))," ",VLOOKUP('Zoznam klientov'!B233,'Údaje o zamestnancovi'!$B$10:$M$139,3,0))</f>
        <v xml:space="preserve"> </v>
      </c>
      <c r="E233" s="14"/>
      <c r="F233" s="67"/>
      <c r="G233" s="14"/>
      <c r="H233" s="68"/>
    </row>
    <row r="234" spans="1:8" ht="15" customHeight="1" x14ac:dyDescent="0.4">
      <c r="A234" s="74" t="str">
        <f>IF(ISBLANK(B234)," ",'Údaje poskytovateľa'!$B$7)</f>
        <v xml:space="preserve"> </v>
      </c>
      <c r="B234" s="66"/>
      <c r="C234" s="93" t="str">
        <f>IF((ISBLANK(B234))," ",VLOOKUP('Zoznam klientov'!B234,'Údaje o zamestnancovi'!$B$10:$M$139,2,0))</f>
        <v xml:space="preserve"> </v>
      </c>
      <c r="D234" s="71" t="str">
        <f>IF((ISBLANK(B234))," ",VLOOKUP('Zoznam klientov'!B234,'Údaje o zamestnancovi'!$B$10:$M$139,3,0))</f>
        <v xml:space="preserve"> </v>
      </c>
      <c r="E234" s="14"/>
      <c r="F234" s="67"/>
      <c r="G234" s="14"/>
      <c r="H234" s="68"/>
    </row>
    <row r="235" spans="1:8" ht="15" customHeight="1" x14ac:dyDescent="0.4">
      <c r="A235" s="74" t="str">
        <f>IF(ISBLANK(B235)," ",'Údaje poskytovateľa'!$B$7)</f>
        <v xml:space="preserve"> </v>
      </c>
      <c r="B235" s="66"/>
      <c r="C235" s="93" t="str">
        <f>IF((ISBLANK(B235))," ",VLOOKUP('Zoznam klientov'!B235,'Údaje o zamestnancovi'!$B$10:$M$139,2,0))</f>
        <v xml:space="preserve"> </v>
      </c>
      <c r="D235" s="71" t="str">
        <f>IF((ISBLANK(B235))," ",VLOOKUP('Zoznam klientov'!B235,'Údaje o zamestnancovi'!$B$10:$M$139,3,0))</f>
        <v xml:space="preserve"> </v>
      </c>
      <c r="E235" s="14"/>
      <c r="F235" s="67"/>
      <c r="G235" s="14"/>
      <c r="H235" s="68"/>
    </row>
    <row r="236" spans="1:8" ht="15" customHeight="1" x14ac:dyDescent="0.4">
      <c r="A236" s="74" t="str">
        <f>IF(ISBLANK(B236)," ",'Údaje poskytovateľa'!$B$7)</f>
        <v xml:space="preserve"> </v>
      </c>
      <c r="B236" s="66"/>
      <c r="C236" s="93" t="str">
        <f>IF((ISBLANK(B236))," ",VLOOKUP('Zoznam klientov'!B236,'Údaje o zamestnancovi'!$B$10:$M$139,2,0))</f>
        <v xml:space="preserve"> </v>
      </c>
      <c r="D236" s="71" t="str">
        <f>IF((ISBLANK(B236))," ",VLOOKUP('Zoznam klientov'!B236,'Údaje o zamestnancovi'!$B$10:$M$139,3,0))</f>
        <v xml:space="preserve"> </v>
      </c>
      <c r="E236" s="14"/>
      <c r="F236" s="67"/>
      <c r="G236" s="14"/>
      <c r="H236" s="68"/>
    </row>
    <row r="237" spans="1:8" ht="15" customHeight="1" x14ac:dyDescent="0.4">
      <c r="A237" s="74" t="str">
        <f>IF(ISBLANK(B237)," ",'Údaje poskytovateľa'!$B$7)</f>
        <v xml:space="preserve"> </v>
      </c>
      <c r="B237" s="66"/>
      <c r="C237" s="93" t="str">
        <f>IF((ISBLANK(B237))," ",VLOOKUP('Zoznam klientov'!B237,'Údaje o zamestnancovi'!$B$10:$M$139,2,0))</f>
        <v xml:space="preserve"> </v>
      </c>
      <c r="D237" s="71" t="str">
        <f>IF((ISBLANK(B237))," ",VLOOKUP('Zoznam klientov'!B237,'Údaje o zamestnancovi'!$B$10:$M$139,3,0))</f>
        <v xml:space="preserve"> </v>
      </c>
      <c r="E237" s="14"/>
      <c r="F237" s="67"/>
      <c r="G237" s="14"/>
      <c r="H237" s="68"/>
    </row>
    <row r="238" spans="1:8" ht="15" customHeight="1" x14ac:dyDescent="0.4">
      <c r="A238" s="74" t="str">
        <f>IF(ISBLANK(B238)," ",'Údaje poskytovateľa'!$B$7)</f>
        <v xml:space="preserve"> </v>
      </c>
      <c r="B238" s="66"/>
      <c r="C238" s="93" t="str">
        <f>IF((ISBLANK(B238))," ",VLOOKUP('Zoznam klientov'!B238,'Údaje o zamestnancovi'!$B$10:$M$139,2,0))</f>
        <v xml:space="preserve"> </v>
      </c>
      <c r="D238" s="71" t="str">
        <f>IF((ISBLANK(B238))," ",VLOOKUP('Zoznam klientov'!B238,'Údaje o zamestnancovi'!$B$10:$M$139,3,0))</f>
        <v xml:space="preserve"> </v>
      </c>
      <c r="E238" s="14"/>
      <c r="F238" s="67"/>
      <c r="G238" s="14"/>
      <c r="H238" s="68"/>
    </row>
    <row r="239" spans="1:8" ht="15" customHeight="1" x14ac:dyDescent="0.4">
      <c r="A239" s="74" t="str">
        <f>IF(ISBLANK(B239)," ",'Údaje poskytovateľa'!$B$7)</f>
        <v xml:space="preserve"> </v>
      </c>
      <c r="B239" s="66"/>
      <c r="C239" s="93" t="str">
        <f>IF((ISBLANK(B239))," ",VLOOKUP('Zoznam klientov'!B239,'Údaje o zamestnancovi'!$B$10:$M$139,2,0))</f>
        <v xml:space="preserve"> </v>
      </c>
      <c r="D239" s="71" t="str">
        <f>IF((ISBLANK(B239))," ",VLOOKUP('Zoznam klientov'!B239,'Údaje o zamestnancovi'!$B$10:$M$139,3,0))</f>
        <v xml:space="preserve"> </v>
      </c>
      <c r="E239" s="14"/>
      <c r="F239" s="67"/>
      <c r="G239" s="14"/>
      <c r="H239" s="68"/>
    </row>
    <row r="240" spans="1:8" ht="15" customHeight="1" x14ac:dyDescent="0.4">
      <c r="A240" s="74" t="str">
        <f>IF(ISBLANK(B240)," ",'Údaje poskytovateľa'!$B$7)</f>
        <v xml:space="preserve"> </v>
      </c>
      <c r="B240" s="66"/>
      <c r="C240" s="93" t="str">
        <f>IF((ISBLANK(B240))," ",VLOOKUP('Zoznam klientov'!B240,'Údaje o zamestnancovi'!$B$10:$M$139,2,0))</f>
        <v xml:space="preserve"> </v>
      </c>
      <c r="D240" s="71" t="str">
        <f>IF((ISBLANK(B240))," ",VLOOKUP('Zoznam klientov'!B240,'Údaje o zamestnancovi'!$B$10:$M$139,3,0))</f>
        <v xml:space="preserve"> </v>
      </c>
      <c r="E240" s="14"/>
      <c r="F240" s="67"/>
      <c r="G240" s="14"/>
      <c r="H240" s="68"/>
    </row>
    <row r="241" spans="1:8" ht="15" customHeight="1" x14ac:dyDescent="0.4">
      <c r="A241" s="74" t="str">
        <f>IF(ISBLANK(B241)," ",'Údaje poskytovateľa'!$B$7)</f>
        <v xml:space="preserve"> </v>
      </c>
      <c r="B241" s="66"/>
      <c r="C241" s="93" t="str">
        <f>IF((ISBLANK(B241))," ",VLOOKUP('Zoznam klientov'!B241,'Údaje o zamestnancovi'!$B$10:$M$139,2,0))</f>
        <v xml:space="preserve"> </v>
      </c>
      <c r="D241" s="71" t="str">
        <f>IF((ISBLANK(B241))," ",VLOOKUP('Zoznam klientov'!B241,'Údaje o zamestnancovi'!$B$10:$M$139,3,0))</f>
        <v xml:space="preserve"> </v>
      </c>
      <c r="E241" s="14"/>
      <c r="F241" s="67"/>
      <c r="G241" s="14"/>
      <c r="H241" s="68"/>
    </row>
    <row r="242" spans="1:8" ht="15" customHeight="1" x14ac:dyDescent="0.4">
      <c r="A242" s="74" t="str">
        <f>IF(ISBLANK(B242)," ",'Údaje poskytovateľa'!$B$7)</f>
        <v xml:space="preserve"> </v>
      </c>
      <c r="B242" s="66"/>
      <c r="C242" s="93" t="str">
        <f>IF((ISBLANK(B242))," ",VLOOKUP('Zoznam klientov'!B242,'Údaje o zamestnancovi'!$B$10:$M$139,2,0))</f>
        <v xml:space="preserve"> </v>
      </c>
      <c r="D242" s="71" t="str">
        <f>IF((ISBLANK(B242))," ",VLOOKUP('Zoznam klientov'!B242,'Údaje o zamestnancovi'!$B$10:$M$139,3,0))</f>
        <v xml:space="preserve"> </v>
      </c>
      <c r="E242" s="14"/>
      <c r="F242" s="67"/>
      <c r="G242" s="14"/>
      <c r="H242" s="68"/>
    </row>
    <row r="243" spans="1:8" ht="15" customHeight="1" x14ac:dyDescent="0.4">
      <c r="A243" s="74" t="str">
        <f>IF(ISBLANK(B243)," ",'Údaje poskytovateľa'!$B$7)</f>
        <v xml:space="preserve"> </v>
      </c>
      <c r="B243" s="66"/>
      <c r="C243" s="93" t="str">
        <f>IF((ISBLANK(B243))," ",VLOOKUP('Zoznam klientov'!B243,'Údaje o zamestnancovi'!$B$10:$M$139,2,0))</f>
        <v xml:space="preserve"> </v>
      </c>
      <c r="D243" s="71" t="str">
        <f>IF((ISBLANK(B243))," ",VLOOKUP('Zoznam klientov'!B243,'Údaje o zamestnancovi'!$B$10:$M$139,3,0))</f>
        <v xml:space="preserve"> </v>
      </c>
      <c r="E243" s="14"/>
      <c r="F243" s="67"/>
      <c r="G243" s="14"/>
      <c r="H243" s="68"/>
    </row>
    <row r="244" spans="1:8" ht="15" customHeight="1" x14ac:dyDescent="0.4">
      <c r="A244" s="74" t="str">
        <f>IF(ISBLANK(B244)," ",'Údaje poskytovateľa'!$B$7)</f>
        <v xml:space="preserve"> </v>
      </c>
      <c r="B244" s="66"/>
      <c r="C244" s="93" t="str">
        <f>IF((ISBLANK(B244))," ",VLOOKUP('Zoznam klientov'!B244,'Údaje o zamestnancovi'!$B$10:$M$139,2,0))</f>
        <v xml:space="preserve"> </v>
      </c>
      <c r="D244" s="71" t="str">
        <f>IF((ISBLANK(B244))," ",VLOOKUP('Zoznam klientov'!B244,'Údaje o zamestnancovi'!$B$10:$M$139,3,0))</f>
        <v xml:space="preserve"> </v>
      </c>
      <c r="E244" s="14"/>
      <c r="F244" s="67"/>
      <c r="G244" s="14"/>
      <c r="H244" s="68"/>
    </row>
    <row r="245" spans="1:8" ht="15" customHeight="1" x14ac:dyDescent="0.4">
      <c r="A245" s="74" t="str">
        <f>IF(ISBLANK(B245)," ",'Údaje poskytovateľa'!$B$7)</f>
        <v xml:space="preserve"> </v>
      </c>
      <c r="B245" s="66"/>
      <c r="C245" s="93" t="str">
        <f>IF((ISBLANK(B245))," ",VLOOKUP('Zoznam klientov'!B245,'Údaje o zamestnancovi'!$B$10:$M$139,2,0))</f>
        <v xml:space="preserve"> </v>
      </c>
      <c r="D245" s="71" t="str">
        <f>IF((ISBLANK(B245))," ",VLOOKUP('Zoznam klientov'!B245,'Údaje o zamestnancovi'!$B$10:$M$139,3,0))</f>
        <v xml:space="preserve"> </v>
      </c>
      <c r="E245" s="14"/>
      <c r="F245" s="67"/>
      <c r="G245" s="14"/>
      <c r="H245" s="68"/>
    </row>
    <row r="246" spans="1:8" ht="15" customHeight="1" x14ac:dyDescent="0.4">
      <c r="A246" s="74" t="str">
        <f>IF(ISBLANK(B246)," ",'Údaje poskytovateľa'!$B$7)</f>
        <v xml:space="preserve"> </v>
      </c>
      <c r="B246" s="66"/>
      <c r="C246" s="93" t="str">
        <f>IF((ISBLANK(B246))," ",VLOOKUP('Zoznam klientov'!B246,'Údaje o zamestnancovi'!$B$10:$M$139,2,0))</f>
        <v xml:space="preserve"> </v>
      </c>
      <c r="D246" s="71" t="str">
        <f>IF((ISBLANK(B246))," ",VLOOKUP('Zoznam klientov'!B246,'Údaje o zamestnancovi'!$B$10:$M$139,3,0))</f>
        <v xml:space="preserve"> </v>
      </c>
      <c r="E246" s="14"/>
      <c r="F246" s="67"/>
      <c r="G246" s="14"/>
      <c r="H246" s="68"/>
    </row>
    <row r="247" spans="1:8" ht="15" customHeight="1" x14ac:dyDescent="0.4">
      <c r="A247" s="74" t="str">
        <f>IF(ISBLANK(B247)," ",'Údaje poskytovateľa'!$B$7)</f>
        <v xml:space="preserve"> </v>
      </c>
      <c r="B247" s="66"/>
      <c r="C247" s="93" t="str">
        <f>IF((ISBLANK(B247))," ",VLOOKUP('Zoznam klientov'!B247,'Údaje o zamestnancovi'!$B$10:$M$139,2,0))</f>
        <v xml:space="preserve"> </v>
      </c>
      <c r="D247" s="71" t="str">
        <f>IF((ISBLANK(B247))," ",VLOOKUP('Zoznam klientov'!B247,'Údaje o zamestnancovi'!$B$10:$M$139,3,0))</f>
        <v xml:space="preserve"> </v>
      </c>
      <c r="E247" s="14"/>
      <c r="F247" s="67"/>
      <c r="G247" s="14"/>
      <c r="H247" s="68"/>
    </row>
    <row r="248" spans="1:8" ht="15" customHeight="1" x14ac:dyDescent="0.4">
      <c r="A248" s="74" t="str">
        <f>IF(ISBLANK(B248)," ",'Údaje poskytovateľa'!$B$7)</f>
        <v xml:space="preserve"> </v>
      </c>
      <c r="B248" s="66"/>
      <c r="C248" s="93" t="str">
        <f>IF((ISBLANK(B248))," ",VLOOKUP('Zoznam klientov'!B248,'Údaje o zamestnancovi'!$B$10:$M$139,2,0))</f>
        <v xml:space="preserve"> </v>
      </c>
      <c r="D248" s="71" t="str">
        <f>IF((ISBLANK(B248))," ",VLOOKUP('Zoznam klientov'!B248,'Údaje o zamestnancovi'!$B$10:$M$139,3,0))</f>
        <v xml:space="preserve"> </v>
      </c>
      <c r="E248" s="14"/>
      <c r="F248" s="67"/>
      <c r="G248" s="14"/>
      <c r="H248" s="68"/>
    </row>
    <row r="249" spans="1:8" ht="15" customHeight="1" x14ac:dyDescent="0.4">
      <c r="A249" s="74" t="str">
        <f>IF(ISBLANK(B249)," ",'Údaje poskytovateľa'!$B$7)</f>
        <v xml:space="preserve"> </v>
      </c>
      <c r="B249" s="66"/>
      <c r="C249" s="93" t="str">
        <f>IF((ISBLANK(B249))," ",VLOOKUP('Zoznam klientov'!B249,'Údaje o zamestnancovi'!$B$10:$M$139,2,0))</f>
        <v xml:space="preserve"> </v>
      </c>
      <c r="D249" s="71" t="str">
        <f>IF((ISBLANK(B249))," ",VLOOKUP('Zoznam klientov'!B249,'Údaje o zamestnancovi'!$B$10:$M$139,3,0))</f>
        <v xml:space="preserve"> </v>
      </c>
      <c r="E249" s="14"/>
      <c r="F249" s="67"/>
      <c r="G249" s="14"/>
      <c r="H249" s="68"/>
    </row>
    <row r="250" spans="1:8" ht="15" customHeight="1" x14ac:dyDescent="0.4">
      <c r="A250" s="74" t="str">
        <f>IF(ISBLANK(B250)," ",'Údaje poskytovateľa'!$B$7)</f>
        <v xml:space="preserve"> </v>
      </c>
      <c r="B250" s="66"/>
      <c r="C250" s="93" t="str">
        <f>IF((ISBLANK(B250))," ",VLOOKUP('Zoznam klientov'!B250,'Údaje o zamestnancovi'!$B$10:$M$139,2,0))</f>
        <v xml:space="preserve"> </v>
      </c>
      <c r="D250" s="71" t="str">
        <f>IF((ISBLANK(B250))," ",VLOOKUP('Zoznam klientov'!B250,'Údaje o zamestnancovi'!$B$10:$M$139,3,0))</f>
        <v xml:space="preserve"> </v>
      </c>
      <c r="E250" s="14"/>
      <c r="F250" s="67"/>
      <c r="G250" s="14"/>
      <c r="H250" s="68"/>
    </row>
    <row r="251" spans="1:8" ht="15" customHeight="1" x14ac:dyDescent="0.4">
      <c r="A251" s="74" t="str">
        <f>IF(ISBLANK(B251)," ",'Údaje poskytovateľa'!$B$7)</f>
        <v xml:space="preserve"> </v>
      </c>
      <c r="B251" s="66"/>
      <c r="C251" s="93" t="str">
        <f>IF((ISBLANK(B251))," ",VLOOKUP('Zoznam klientov'!B251,'Údaje o zamestnancovi'!$B$10:$M$139,2,0))</f>
        <v xml:space="preserve"> </v>
      </c>
      <c r="D251" s="71" t="str">
        <f>IF((ISBLANK(B251))," ",VLOOKUP('Zoznam klientov'!B251,'Údaje o zamestnancovi'!$B$10:$M$139,3,0))</f>
        <v xml:space="preserve"> </v>
      </c>
      <c r="E251" s="14"/>
      <c r="F251" s="67"/>
      <c r="G251" s="14"/>
      <c r="H251" s="68"/>
    </row>
    <row r="252" spans="1:8" ht="15" customHeight="1" x14ac:dyDescent="0.4">
      <c r="A252" s="74" t="str">
        <f>IF(ISBLANK(B252)," ",'Údaje poskytovateľa'!$B$7)</f>
        <v xml:space="preserve"> </v>
      </c>
      <c r="B252" s="66"/>
      <c r="C252" s="93" t="str">
        <f>IF((ISBLANK(B252))," ",VLOOKUP('Zoznam klientov'!B252,'Údaje o zamestnancovi'!$B$10:$M$139,2,0))</f>
        <v xml:space="preserve"> </v>
      </c>
      <c r="D252" s="71" t="str">
        <f>IF((ISBLANK(B252))," ",VLOOKUP('Zoznam klientov'!B252,'Údaje o zamestnancovi'!$B$10:$M$139,3,0))</f>
        <v xml:space="preserve"> </v>
      </c>
      <c r="E252" s="14"/>
      <c r="F252" s="67"/>
      <c r="G252" s="14"/>
      <c r="H252" s="68"/>
    </row>
    <row r="253" spans="1:8" ht="15" customHeight="1" x14ac:dyDescent="0.4">
      <c r="A253" s="74" t="str">
        <f>IF(ISBLANK(B253)," ",'Údaje poskytovateľa'!$B$7)</f>
        <v xml:space="preserve"> </v>
      </c>
      <c r="B253" s="66"/>
      <c r="C253" s="93" t="str">
        <f>IF((ISBLANK(B253))," ",VLOOKUP('Zoznam klientov'!B253,'Údaje o zamestnancovi'!$B$10:$M$139,2,0))</f>
        <v xml:space="preserve"> </v>
      </c>
      <c r="D253" s="71" t="str">
        <f>IF((ISBLANK(B253))," ",VLOOKUP('Zoznam klientov'!B253,'Údaje o zamestnancovi'!$B$10:$M$139,3,0))</f>
        <v xml:space="preserve"> </v>
      </c>
      <c r="E253" s="14"/>
      <c r="F253" s="67"/>
      <c r="G253" s="14"/>
      <c r="H253" s="68"/>
    </row>
    <row r="254" spans="1:8" ht="15" customHeight="1" x14ac:dyDescent="0.4">
      <c r="A254" s="74" t="str">
        <f>IF(ISBLANK(B254)," ",'Údaje poskytovateľa'!$B$7)</f>
        <v xml:space="preserve"> </v>
      </c>
      <c r="B254" s="66"/>
      <c r="C254" s="93" t="str">
        <f>IF((ISBLANK(B254))," ",VLOOKUP('Zoznam klientov'!B254,'Údaje o zamestnancovi'!$B$10:$M$139,2,0))</f>
        <v xml:space="preserve"> </v>
      </c>
      <c r="D254" s="71" t="str">
        <f>IF((ISBLANK(B254))," ",VLOOKUP('Zoznam klientov'!B254,'Údaje o zamestnancovi'!$B$10:$M$139,3,0))</f>
        <v xml:space="preserve"> </v>
      </c>
      <c r="E254" s="14"/>
      <c r="F254" s="67"/>
      <c r="G254" s="14"/>
      <c r="H254" s="68"/>
    </row>
    <row r="255" spans="1:8" ht="15" customHeight="1" x14ac:dyDescent="0.4">
      <c r="A255" s="74" t="str">
        <f>IF(ISBLANK(B255)," ",'Údaje poskytovateľa'!$B$7)</f>
        <v xml:space="preserve"> </v>
      </c>
      <c r="B255" s="66"/>
      <c r="C255" s="93" t="str">
        <f>IF((ISBLANK(B255))," ",VLOOKUP('Zoznam klientov'!B255,'Údaje o zamestnancovi'!$B$10:$M$139,2,0))</f>
        <v xml:space="preserve"> </v>
      </c>
      <c r="D255" s="71" t="str">
        <f>IF((ISBLANK(B255))," ",VLOOKUP('Zoznam klientov'!B255,'Údaje o zamestnancovi'!$B$10:$M$139,3,0))</f>
        <v xml:space="preserve"> </v>
      </c>
      <c r="E255" s="14"/>
      <c r="F255" s="67"/>
      <c r="G255" s="14"/>
      <c r="H255" s="68"/>
    </row>
    <row r="256" spans="1:8" ht="15" customHeight="1" x14ac:dyDescent="0.4">
      <c r="A256" s="74" t="str">
        <f>IF(ISBLANK(B256)," ",'Údaje poskytovateľa'!$B$7)</f>
        <v xml:space="preserve"> </v>
      </c>
      <c r="B256" s="66"/>
      <c r="C256" s="93" t="str">
        <f>IF((ISBLANK(B256))," ",VLOOKUP('Zoznam klientov'!B256,'Údaje o zamestnancovi'!$B$10:$M$139,2,0))</f>
        <v xml:space="preserve"> </v>
      </c>
      <c r="D256" s="71" t="str">
        <f>IF((ISBLANK(B256))," ",VLOOKUP('Zoznam klientov'!B256,'Údaje o zamestnancovi'!$B$10:$M$139,3,0))</f>
        <v xml:space="preserve"> </v>
      </c>
      <c r="E256" s="14"/>
      <c r="F256" s="67"/>
      <c r="G256" s="14"/>
      <c r="H256" s="68"/>
    </row>
    <row r="257" spans="1:8" ht="15" customHeight="1" x14ac:dyDescent="0.4">
      <c r="A257" s="74" t="str">
        <f>IF(ISBLANK(B257)," ",'Údaje poskytovateľa'!$B$7)</f>
        <v xml:space="preserve"> </v>
      </c>
      <c r="B257" s="66"/>
      <c r="C257" s="93" t="str">
        <f>IF((ISBLANK(B257))," ",VLOOKUP('Zoznam klientov'!B257,'Údaje o zamestnancovi'!$B$10:$M$139,2,0))</f>
        <v xml:space="preserve"> </v>
      </c>
      <c r="D257" s="71" t="str">
        <f>IF((ISBLANK(B257))," ",VLOOKUP('Zoznam klientov'!B257,'Údaje o zamestnancovi'!$B$10:$M$139,3,0))</f>
        <v xml:space="preserve"> </v>
      </c>
      <c r="E257" s="14"/>
      <c r="F257" s="67"/>
      <c r="G257" s="14"/>
      <c r="H257" s="68"/>
    </row>
    <row r="258" spans="1:8" ht="15" customHeight="1" x14ac:dyDescent="0.4">
      <c r="A258" s="74" t="str">
        <f>IF(ISBLANK(B258)," ",'Údaje poskytovateľa'!$B$7)</f>
        <v xml:space="preserve"> </v>
      </c>
      <c r="B258" s="66"/>
      <c r="C258" s="93" t="str">
        <f>IF((ISBLANK(B258))," ",VLOOKUP('Zoznam klientov'!B258,'Údaje o zamestnancovi'!$B$10:$M$139,2,0))</f>
        <v xml:space="preserve"> </v>
      </c>
      <c r="D258" s="71" t="str">
        <f>IF((ISBLANK(B258))," ",VLOOKUP('Zoznam klientov'!B258,'Údaje o zamestnancovi'!$B$10:$M$139,3,0))</f>
        <v xml:space="preserve"> </v>
      </c>
      <c r="E258" s="14"/>
      <c r="F258" s="67"/>
      <c r="G258" s="14"/>
      <c r="H258" s="68"/>
    </row>
    <row r="259" spans="1:8" ht="15" customHeight="1" x14ac:dyDescent="0.4">
      <c r="A259" s="74" t="str">
        <f>IF(ISBLANK(B259)," ",'Údaje poskytovateľa'!$B$7)</f>
        <v xml:space="preserve"> </v>
      </c>
      <c r="B259" s="66"/>
      <c r="C259" s="93" t="str">
        <f>IF((ISBLANK(B259))," ",VLOOKUP('Zoznam klientov'!B259,'Údaje o zamestnancovi'!$B$10:$M$139,2,0))</f>
        <v xml:space="preserve"> </v>
      </c>
      <c r="D259" s="71" t="str">
        <f>IF((ISBLANK(B259))," ",VLOOKUP('Zoznam klientov'!B259,'Údaje o zamestnancovi'!$B$10:$M$139,3,0))</f>
        <v xml:space="preserve"> </v>
      </c>
      <c r="E259" s="14"/>
      <c r="F259" s="67"/>
      <c r="G259" s="14"/>
      <c r="H259" s="68"/>
    </row>
    <row r="260" spans="1:8" ht="15" customHeight="1" x14ac:dyDescent="0.4">
      <c r="A260" s="74" t="str">
        <f>IF(ISBLANK(B260)," ",'Údaje poskytovateľa'!$B$7)</f>
        <v xml:space="preserve"> </v>
      </c>
      <c r="B260" s="66"/>
      <c r="C260" s="93" t="str">
        <f>IF((ISBLANK(B260))," ",VLOOKUP('Zoznam klientov'!B260,'Údaje o zamestnancovi'!$B$10:$M$139,2,0))</f>
        <v xml:space="preserve"> </v>
      </c>
      <c r="D260" s="71" t="str">
        <f>IF((ISBLANK(B260))," ",VLOOKUP('Zoznam klientov'!B260,'Údaje o zamestnancovi'!$B$10:$M$139,3,0))</f>
        <v xml:space="preserve"> </v>
      </c>
      <c r="E260" s="14"/>
      <c r="F260" s="67"/>
      <c r="G260" s="14"/>
      <c r="H260" s="68"/>
    </row>
    <row r="261" spans="1:8" ht="15" customHeight="1" x14ac:dyDescent="0.4">
      <c r="A261" s="74" t="str">
        <f>IF(ISBLANK(B261)," ",'Údaje poskytovateľa'!$B$7)</f>
        <v xml:space="preserve"> </v>
      </c>
      <c r="B261" s="66"/>
      <c r="C261" s="93" t="str">
        <f>IF((ISBLANK(B261))," ",VLOOKUP('Zoznam klientov'!B261,'Údaje o zamestnancovi'!$B$10:$M$139,2,0))</f>
        <v xml:space="preserve"> </v>
      </c>
      <c r="D261" s="71" t="str">
        <f>IF((ISBLANK(B261))," ",VLOOKUP('Zoznam klientov'!B261,'Údaje o zamestnancovi'!$B$10:$M$139,3,0))</f>
        <v xml:space="preserve"> </v>
      </c>
      <c r="E261" s="14"/>
      <c r="F261" s="67"/>
      <c r="G261" s="14"/>
      <c r="H261" s="68"/>
    </row>
    <row r="262" spans="1:8" ht="15" customHeight="1" x14ac:dyDescent="0.4">
      <c r="A262" s="74" t="str">
        <f>IF(ISBLANK(B262)," ",'Údaje poskytovateľa'!$B$7)</f>
        <v xml:space="preserve"> </v>
      </c>
      <c r="B262" s="66"/>
      <c r="C262" s="93" t="str">
        <f>IF((ISBLANK(B262))," ",VLOOKUP('Zoznam klientov'!B262,'Údaje o zamestnancovi'!$B$10:$M$139,2,0))</f>
        <v xml:space="preserve"> </v>
      </c>
      <c r="D262" s="71" t="str">
        <f>IF((ISBLANK(B262))," ",VLOOKUP('Zoznam klientov'!B262,'Údaje o zamestnancovi'!$B$10:$M$139,3,0))</f>
        <v xml:space="preserve"> </v>
      </c>
      <c r="E262" s="14"/>
      <c r="F262" s="67"/>
      <c r="G262" s="14"/>
      <c r="H262" s="68"/>
    </row>
    <row r="263" spans="1:8" ht="15" customHeight="1" x14ac:dyDescent="0.4">
      <c r="A263" s="74" t="str">
        <f>IF(ISBLANK(B263)," ",'Údaje poskytovateľa'!$B$7)</f>
        <v xml:space="preserve"> </v>
      </c>
      <c r="B263" s="66"/>
      <c r="C263" s="93" t="str">
        <f>IF((ISBLANK(B263))," ",VLOOKUP('Zoznam klientov'!B263,'Údaje o zamestnancovi'!$B$10:$M$139,2,0))</f>
        <v xml:space="preserve"> </v>
      </c>
      <c r="D263" s="71" t="str">
        <f>IF((ISBLANK(B263))," ",VLOOKUP('Zoznam klientov'!B263,'Údaje o zamestnancovi'!$B$10:$M$139,3,0))</f>
        <v xml:space="preserve"> </v>
      </c>
      <c r="E263" s="14"/>
      <c r="F263" s="67"/>
      <c r="G263" s="14"/>
      <c r="H263" s="68"/>
    </row>
    <row r="264" spans="1:8" ht="15" customHeight="1" x14ac:dyDescent="0.4">
      <c r="A264" s="74" t="str">
        <f>IF(ISBLANK(B264)," ",'Údaje poskytovateľa'!$B$7)</f>
        <v xml:space="preserve"> </v>
      </c>
      <c r="B264" s="66"/>
      <c r="C264" s="93" t="str">
        <f>IF((ISBLANK(B264))," ",VLOOKUP('Zoznam klientov'!B264,'Údaje o zamestnancovi'!$B$10:$M$139,2,0))</f>
        <v xml:space="preserve"> </v>
      </c>
      <c r="D264" s="71" t="str">
        <f>IF((ISBLANK(B264))," ",VLOOKUP('Zoznam klientov'!B264,'Údaje o zamestnancovi'!$B$10:$M$139,3,0))</f>
        <v xml:space="preserve"> </v>
      </c>
      <c r="E264" s="14"/>
      <c r="F264" s="67"/>
      <c r="G264" s="14"/>
      <c r="H264" s="68"/>
    </row>
    <row r="265" spans="1:8" ht="15" customHeight="1" x14ac:dyDescent="0.4">
      <c r="A265" s="74" t="str">
        <f>IF(ISBLANK(B265)," ",'Údaje poskytovateľa'!$B$7)</f>
        <v xml:space="preserve"> </v>
      </c>
      <c r="B265" s="66"/>
      <c r="C265" s="93" t="str">
        <f>IF((ISBLANK(B265))," ",VLOOKUP('Zoznam klientov'!B265,'Údaje o zamestnancovi'!$B$10:$M$139,2,0))</f>
        <v xml:space="preserve"> </v>
      </c>
      <c r="D265" s="71" t="str">
        <f>IF((ISBLANK(B265))," ",VLOOKUP('Zoznam klientov'!B265,'Údaje o zamestnancovi'!$B$10:$M$139,3,0))</f>
        <v xml:space="preserve"> </v>
      </c>
      <c r="E265" s="14"/>
      <c r="F265" s="67"/>
      <c r="G265" s="14"/>
      <c r="H265" s="68"/>
    </row>
    <row r="266" spans="1:8" ht="15" customHeight="1" x14ac:dyDescent="0.4">
      <c r="A266" s="74" t="str">
        <f>IF(ISBLANK(B266)," ",'Údaje poskytovateľa'!$B$7)</f>
        <v xml:space="preserve"> </v>
      </c>
      <c r="B266" s="66"/>
      <c r="C266" s="93" t="str">
        <f>IF((ISBLANK(B266))," ",VLOOKUP('Zoznam klientov'!B266,'Údaje o zamestnancovi'!$B$10:$M$139,2,0))</f>
        <v xml:space="preserve"> </v>
      </c>
      <c r="D266" s="71" t="str">
        <f>IF((ISBLANK(B266))," ",VLOOKUP('Zoznam klientov'!B266,'Údaje o zamestnancovi'!$B$10:$M$139,3,0))</f>
        <v xml:space="preserve"> </v>
      </c>
      <c r="E266" s="14"/>
      <c r="F266" s="67"/>
      <c r="G266" s="14"/>
      <c r="H266" s="68"/>
    </row>
    <row r="267" spans="1:8" ht="15" customHeight="1" x14ac:dyDescent="0.4">
      <c r="A267" s="74" t="str">
        <f>IF(ISBLANK(B267)," ",'Údaje poskytovateľa'!$B$7)</f>
        <v xml:space="preserve"> </v>
      </c>
      <c r="B267" s="66"/>
      <c r="C267" s="93" t="str">
        <f>IF((ISBLANK(B267))," ",VLOOKUP('Zoznam klientov'!B267,'Údaje o zamestnancovi'!$B$10:$M$139,2,0))</f>
        <v xml:space="preserve"> </v>
      </c>
      <c r="D267" s="71" t="str">
        <f>IF((ISBLANK(B267))," ",VLOOKUP('Zoznam klientov'!B267,'Údaje o zamestnancovi'!$B$10:$M$139,3,0))</f>
        <v xml:space="preserve"> </v>
      </c>
      <c r="E267" s="14"/>
      <c r="F267" s="67"/>
      <c r="G267" s="14"/>
      <c r="H267" s="68"/>
    </row>
    <row r="268" spans="1:8" ht="15" customHeight="1" x14ac:dyDescent="0.4">
      <c r="A268" s="74" t="str">
        <f>IF(ISBLANK(B268)," ",'Údaje poskytovateľa'!$B$7)</f>
        <v xml:space="preserve"> </v>
      </c>
      <c r="B268" s="66"/>
      <c r="C268" s="93" t="str">
        <f>IF((ISBLANK(B268))," ",VLOOKUP('Zoznam klientov'!B268,'Údaje o zamestnancovi'!$B$10:$M$139,2,0))</f>
        <v xml:space="preserve"> </v>
      </c>
      <c r="D268" s="71" t="str">
        <f>IF((ISBLANK(B268))," ",VLOOKUP('Zoznam klientov'!B268,'Údaje o zamestnancovi'!$B$10:$M$139,3,0))</f>
        <v xml:space="preserve"> </v>
      </c>
      <c r="E268" s="14"/>
      <c r="F268" s="67"/>
      <c r="G268" s="14"/>
      <c r="H268" s="68"/>
    </row>
    <row r="269" spans="1:8" ht="15" customHeight="1" x14ac:dyDescent="0.4">
      <c r="A269" s="74" t="str">
        <f>IF(ISBLANK(B269)," ",'Údaje poskytovateľa'!$B$7)</f>
        <v xml:space="preserve"> </v>
      </c>
      <c r="B269" s="66"/>
      <c r="C269" s="93" t="str">
        <f>IF((ISBLANK(B269))," ",VLOOKUP('Zoznam klientov'!B269,'Údaje o zamestnancovi'!$B$10:$M$139,2,0))</f>
        <v xml:space="preserve"> </v>
      </c>
      <c r="D269" s="71" t="str">
        <f>IF((ISBLANK(B269))," ",VLOOKUP('Zoznam klientov'!B269,'Údaje o zamestnancovi'!$B$10:$M$139,3,0))</f>
        <v xml:space="preserve"> </v>
      </c>
      <c r="E269" s="14"/>
      <c r="F269" s="67"/>
      <c r="G269" s="14"/>
      <c r="H269" s="68"/>
    </row>
    <row r="270" spans="1:8" ht="15" customHeight="1" x14ac:dyDescent="0.4">
      <c r="A270" s="74" t="str">
        <f>IF(ISBLANK(B270)," ",'Údaje poskytovateľa'!$B$7)</f>
        <v xml:space="preserve"> </v>
      </c>
      <c r="B270" s="66"/>
      <c r="C270" s="93" t="str">
        <f>IF((ISBLANK(B270))," ",VLOOKUP('Zoznam klientov'!B270,'Údaje o zamestnancovi'!$B$10:$M$139,2,0))</f>
        <v xml:space="preserve"> </v>
      </c>
      <c r="D270" s="71" t="str">
        <f>IF((ISBLANK(B270))," ",VLOOKUP('Zoznam klientov'!B270,'Údaje o zamestnancovi'!$B$10:$M$139,3,0))</f>
        <v xml:space="preserve"> </v>
      </c>
      <c r="E270" s="14"/>
      <c r="F270" s="67"/>
      <c r="G270" s="14"/>
      <c r="H270" s="68"/>
    </row>
    <row r="271" spans="1:8" ht="15" customHeight="1" x14ac:dyDescent="0.4">
      <c r="A271" s="74" t="str">
        <f>IF(ISBLANK(B271)," ",'Údaje poskytovateľa'!$B$7)</f>
        <v xml:space="preserve"> </v>
      </c>
      <c r="B271" s="66"/>
      <c r="C271" s="93" t="str">
        <f>IF((ISBLANK(B271))," ",VLOOKUP('Zoznam klientov'!B271,'Údaje o zamestnancovi'!$B$10:$M$139,2,0))</f>
        <v xml:space="preserve"> </v>
      </c>
      <c r="D271" s="71" t="str">
        <f>IF((ISBLANK(B271))," ",VLOOKUP('Zoznam klientov'!B271,'Údaje o zamestnancovi'!$B$10:$M$139,3,0))</f>
        <v xml:space="preserve"> </v>
      </c>
      <c r="E271" s="14"/>
      <c r="F271" s="67"/>
      <c r="G271" s="14"/>
      <c r="H271" s="68"/>
    </row>
    <row r="272" spans="1:8" ht="15" customHeight="1" x14ac:dyDescent="0.4">
      <c r="A272" s="74" t="str">
        <f>IF(ISBLANK(B272)," ",'Údaje poskytovateľa'!$B$7)</f>
        <v xml:space="preserve"> </v>
      </c>
      <c r="B272" s="66"/>
      <c r="C272" s="93" t="str">
        <f>IF((ISBLANK(B272))," ",VLOOKUP('Zoznam klientov'!B272,'Údaje o zamestnancovi'!$B$10:$M$139,2,0))</f>
        <v xml:space="preserve"> </v>
      </c>
      <c r="D272" s="71" t="str">
        <f>IF((ISBLANK(B272))," ",VLOOKUP('Zoznam klientov'!B272,'Údaje o zamestnancovi'!$B$10:$M$139,3,0))</f>
        <v xml:space="preserve"> </v>
      </c>
      <c r="E272" s="14"/>
      <c r="F272" s="67"/>
      <c r="G272" s="14"/>
      <c r="H272" s="68"/>
    </row>
    <row r="273" spans="1:8" ht="15" customHeight="1" x14ac:dyDescent="0.4">
      <c r="A273" s="74" t="str">
        <f>IF(ISBLANK(B273)," ",'Údaje poskytovateľa'!$B$7)</f>
        <v xml:space="preserve"> </v>
      </c>
      <c r="B273" s="66"/>
      <c r="C273" s="93" t="str">
        <f>IF((ISBLANK(B273))," ",VLOOKUP('Zoznam klientov'!B273,'Údaje o zamestnancovi'!$B$10:$M$139,2,0))</f>
        <v xml:space="preserve"> </v>
      </c>
      <c r="D273" s="71" t="str">
        <f>IF((ISBLANK(B273))," ",VLOOKUP('Zoznam klientov'!B273,'Údaje o zamestnancovi'!$B$10:$M$139,3,0))</f>
        <v xml:space="preserve"> </v>
      </c>
      <c r="E273" s="14"/>
      <c r="F273" s="67"/>
      <c r="G273" s="14"/>
      <c r="H273" s="68"/>
    </row>
    <row r="274" spans="1:8" ht="15" customHeight="1" x14ac:dyDescent="0.4">
      <c r="A274" s="74" t="str">
        <f>IF(ISBLANK(B274)," ",'Údaje poskytovateľa'!$B$7)</f>
        <v xml:space="preserve"> </v>
      </c>
      <c r="B274" s="66"/>
      <c r="C274" s="93" t="str">
        <f>IF((ISBLANK(B274))," ",VLOOKUP('Zoznam klientov'!B274,'Údaje o zamestnancovi'!$B$10:$M$139,2,0))</f>
        <v xml:space="preserve"> </v>
      </c>
      <c r="D274" s="71" t="str">
        <f>IF((ISBLANK(B274))," ",VLOOKUP('Zoznam klientov'!B274,'Údaje o zamestnancovi'!$B$10:$M$139,3,0))</f>
        <v xml:space="preserve"> </v>
      </c>
      <c r="E274" s="14"/>
      <c r="F274" s="67"/>
      <c r="G274" s="14"/>
      <c r="H274" s="68"/>
    </row>
    <row r="275" spans="1:8" ht="15" customHeight="1" x14ac:dyDescent="0.4">
      <c r="A275" s="74" t="str">
        <f>IF(ISBLANK(B275)," ",'Údaje poskytovateľa'!$B$7)</f>
        <v xml:space="preserve"> </v>
      </c>
      <c r="B275" s="66"/>
      <c r="C275" s="93" t="str">
        <f>IF((ISBLANK(B275))," ",VLOOKUP('Zoznam klientov'!B275,'Údaje o zamestnancovi'!$B$10:$M$139,2,0))</f>
        <v xml:space="preserve"> </v>
      </c>
      <c r="D275" s="71" t="str">
        <f>IF((ISBLANK(B275))," ",VLOOKUP('Zoznam klientov'!B275,'Údaje o zamestnancovi'!$B$10:$M$139,3,0))</f>
        <v xml:space="preserve"> </v>
      </c>
      <c r="E275" s="14"/>
      <c r="F275" s="67"/>
      <c r="G275" s="14"/>
      <c r="H275" s="68"/>
    </row>
    <row r="276" spans="1:8" ht="15" customHeight="1" x14ac:dyDescent="0.4">
      <c r="A276" s="74" t="str">
        <f>IF(ISBLANK(B276)," ",'Údaje poskytovateľa'!$B$7)</f>
        <v xml:space="preserve"> </v>
      </c>
      <c r="B276" s="66"/>
      <c r="C276" s="93" t="str">
        <f>IF((ISBLANK(B276))," ",VLOOKUP('Zoznam klientov'!B276,'Údaje o zamestnancovi'!$B$10:$M$139,2,0))</f>
        <v xml:space="preserve"> </v>
      </c>
      <c r="D276" s="71" t="str">
        <f>IF((ISBLANK(B276))," ",VLOOKUP('Zoznam klientov'!B276,'Údaje o zamestnancovi'!$B$10:$M$139,3,0))</f>
        <v xml:space="preserve"> </v>
      </c>
      <c r="E276" s="14"/>
      <c r="F276" s="67"/>
      <c r="G276" s="14"/>
      <c r="H276" s="68"/>
    </row>
    <row r="277" spans="1:8" ht="15" customHeight="1" x14ac:dyDescent="0.4">
      <c r="A277" s="74" t="str">
        <f>IF(ISBLANK(B277)," ",'Údaje poskytovateľa'!$B$7)</f>
        <v xml:space="preserve"> </v>
      </c>
      <c r="B277" s="66"/>
      <c r="C277" s="93" t="str">
        <f>IF((ISBLANK(B277))," ",VLOOKUP('Zoznam klientov'!B277,'Údaje o zamestnancovi'!$B$10:$M$139,2,0))</f>
        <v xml:space="preserve"> </v>
      </c>
      <c r="D277" s="71" t="str">
        <f>IF((ISBLANK(B277))," ",VLOOKUP('Zoznam klientov'!B277,'Údaje o zamestnancovi'!$B$10:$M$139,3,0))</f>
        <v xml:space="preserve"> </v>
      </c>
      <c r="E277" s="14"/>
      <c r="F277" s="67"/>
      <c r="G277" s="14"/>
      <c r="H277" s="68"/>
    </row>
    <row r="278" spans="1:8" ht="15" customHeight="1" x14ac:dyDescent="0.4">
      <c r="A278" s="74" t="str">
        <f>IF(ISBLANK(B278)," ",'Údaje poskytovateľa'!$B$7)</f>
        <v xml:space="preserve"> </v>
      </c>
      <c r="B278" s="66"/>
      <c r="C278" s="93" t="str">
        <f>IF((ISBLANK(B278))," ",VLOOKUP('Zoznam klientov'!B278,'Údaje o zamestnancovi'!$B$10:$M$139,2,0))</f>
        <v xml:space="preserve"> </v>
      </c>
      <c r="D278" s="71" t="str">
        <f>IF((ISBLANK(B278))," ",VLOOKUP('Zoznam klientov'!B278,'Údaje o zamestnancovi'!$B$10:$M$139,3,0))</f>
        <v xml:space="preserve"> </v>
      </c>
      <c r="E278" s="14"/>
      <c r="F278" s="67"/>
      <c r="G278" s="14"/>
      <c r="H278" s="68"/>
    </row>
    <row r="279" spans="1:8" ht="15" customHeight="1" x14ac:dyDescent="0.4">
      <c r="A279" s="74" t="str">
        <f>IF(ISBLANK(B279)," ",'Údaje poskytovateľa'!$B$7)</f>
        <v xml:space="preserve"> </v>
      </c>
      <c r="B279" s="66"/>
      <c r="C279" s="93" t="str">
        <f>IF((ISBLANK(B279))," ",VLOOKUP('Zoznam klientov'!B279,'Údaje o zamestnancovi'!$B$10:$M$139,2,0))</f>
        <v xml:space="preserve"> </v>
      </c>
      <c r="D279" s="71" t="str">
        <f>IF((ISBLANK(B279))," ",VLOOKUP('Zoznam klientov'!B279,'Údaje o zamestnancovi'!$B$10:$M$139,3,0))</f>
        <v xml:space="preserve"> </v>
      </c>
      <c r="E279" s="14"/>
      <c r="F279" s="67"/>
      <c r="G279" s="14"/>
      <c r="H279" s="68"/>
    </row>
    <row r="280" spans="1:8" ht="15" customHeight="1" x14ac:dyDescent="0.4">
      <c r="A280" s="74" t="str">
        <f>IF(ISBLANK(B280)," ",'Údaje poskytovateľa'!$B$7)</f>
        <v xml:space="preserve"> </v>
      </c>
      <c r="B280" s="66"/>
      <c r="C280" s="93" t="str">
        <f>IF((ISBLANK(B280))," ",VLOOKUP('Zoznam klientov'!B280,'Údaje o zamestnancovi'!$B$10:$M$139,2,0))</f>
        <v xml:space="preserve"> </v>
      </c>
      <c r="D280" s="71" t="str">
        <f>IF((ISBLANK(B280))," ",VLOOKUP('Zoznam klientov'!B280,'Údaje o zamestnancovi'!$B$10:$M$139,3,0))</f>
        <v xml:space="preserve"> </v>
      </c>
      <c r="E280" s="14"/>
      <c r="F280" s="67"/>
      <c r="G280" s="14"/>
      <c r="H280" s="68"/>
    </row>
    <row r="281" spans="1:8" ht="15" customHeight="1" x14ac:dyDescent="0.4">
      <c r="A281" s="74" t="str">
        <f>IF(ISBLANK(B281)," ",'Údaje poskytovateľa'!$B$7)</f>
        <v xml:space="preserve"> </v>
      </c>
      <c r="B281" s="66"/>
      <c r="C281" s="93" t="str">
        <f>IF((ISBLANK(B281))," ",VLOOKUP('Zoznam klientov'!B281,'Údaje o zamestnancovi'!$B$10:$M$139,2,0))</f>
        <v xml:space="preserve"> </v>
      </c>
      <c r="D281" s="71" t="str">
        <f>IF((ISBLANK(B281))," ",VLOOKUP('Zoznam klientov'!B281,'Údaje o zamestnancovi'!$B$10:$M$139,3,0))</f>
        <v xml:space="preserve"> </v>
      </c>
      <c r="E281" s="14"/>
      <c r="F281" s="67"/>
      <c r="G281" s="14"/>
      <c r="H281" s="68"/>
    </row>
    <row r="282" spans="1:8" ht="15" customHeight="1" x14ac:dyDescent="0.4">
      <c r="A282" s="74" t="str">
        <f>IF(ISBLANK(B282)," ",'Údaje poskytovateľa'!$B$7)</f>
        <v xml:space="preserve"> </v>
      </c>
      <c r="B282" s="66"/>
      <c r="C282" s="93" t="str">
        <f>IF((ISBLANK(B282))," ",VLOOKUP('Zoznam klientov'!B282,'Údaje o zamestnancovi'!$B$10:$M$139,2,0))</f>
        <v xml:space="preserve"> </v>
      </c>
      <c r="D282" s="71" t="str">
        <f>IF((ISBLANK(B282))," ",VLOOKUP('Zoznam klientov'!B282,'Údaje o zamestnancovi'!$B$10:$M$139,3,0))</f>
        <v xml:space="preserve"> </v>
      </c>
      <c r="E282" s="14"/>
      <c r="F282" s="67"/>
      <c r="G282" s="14"/>
      <c r="H282" s="68"/>
    </row>
    <row r="283" spans="1:8" ht="15" customHeight="1" x14ac:dyDescent="0.4">
      <c r="A283" s="74" t="str">
        <f>IF(ISBLANK(B283)," ",'Údaje poskytovateľa'!$B$7)</f>
        <v xml:space="preserve"> </v>
      </c>
      <c r="B283" s="66"/>
      <c r="C283" s="93" t="str">
        <f>IF((ISBLANK(B283))," ",VLOOKUP('Zoznam klientov'!B283,'Údaje o zamestnancovi'!$B$10:$M$139,2,0))</f>
        <v xml:space="preserve"> </v>
      </c>
      <c r="D283" s="71" t="str">
        <f>IF((ISBLANK(B283))," ",VLOOKUP('Zoznam klientov'!B283,'Údaje o zamestnancovi'!$B$10:$M$139,3,0))</f>
        <v xml:space="preserve"> </v>
      </c>
      <c r="E283" s="14"/>
      <c r="F283" s="67"/>
      <c r="G283" s="14"/>
      <c r="H283" s="68"/>
    </row>
    <row r="284" spans="1:8" ht="15" customHeight="1" x14ac:dyDescent="0.4">
      <c r="A284" s="74" t="str">
        <f>IF(ISBLANK(B284)," ",'Údaje poskytovateľa'!$B$7)</f>
        <v xml:space="preserve"> </v>
      </c>
      <c r="B284" s="66"/>
      <c r="C284" s="93" t="str">
        <f>IF((ISBLANK(B284))," ",VLOOKUP('Zoznam klientov'!B284,'Údaje o zamestnancovi'!$B$10:$M$139,2,0))</f>
        <v xml:space="preserve"> </v>
      </c>
      <c r="D284" s="71" t="str">
        <f>IF((ISBLANK(B284))," ",VLOOKUP('Zoznam klientov'!B284,'Údaje o zamestnancovi'!$B$10:$M$139,3,0))</f>
        <v xml:space="preserve"> </v>
      </c>
      <c r="E284" s="14"/>
      <c r="F284" s="67"/>
      <c r="G284" s="14"/>
      <c r="H284" s="68"/>
    </row>
    <row r="285" spans="1:8" ht="15" customHeight="1" x14ac:dyDescent="0.4">
      <c r="A285" s="74" t="str">
        <f>IF(ISBLANK(B285)," ",'Údaje poskytovateľa'!$B$7)</f>
        <v xml:space="preserve"> </v>
      </c>
      <c r="B285" s="66"/>
      <c r="C285" s="93" t="str">
        <f>IF((ISBLANK(B285))," ",VLOOKUP('Zoznam klientov'!B285,'Údaje o zamestnancovi'!$B$10:$M$139,2,0))</f>
        <v xml:space="preserve"> </v>
      </c>
      <c r="D285" s="71" t="str">
        <f>IF((ISBLANK(B285))," ",VLOOKUP('Zoznam klientov'!B285,'Údaje o zamestnancovi'!$B$10:$M$139,3,0))</f>
        <v xml:space="preserve"> </v>
      </c>
      <c r="E285" s="14"/>
      <c r="F285" s="67"/>
      <c r="G285" s="14"/>
      <c r="H285" s="68"/>
    </row>
    <row r="286" spans="1:8" ht="15" customHeight="1" x14ac:dyDescent="0.4">
      <c r="A286" s="74" t="str">
        <f>IF(ISBLANK(B286)," ",'Údaje poskytovateľa'!$B$7)</f>
        <v xml:space="preserve"> </v>
      </c>
      <c r="B286" s="66"/>
      <c r="C286" s="93" t="str">
        <f>IF((ISBLANK(B286))," ",VLOOKUP('Zoznam klientov'!B286,'Údaje o zamestnancovi'!$B$10:$M$139,2,0))</f>
        <v xml:space="preserve"> </v>
      </c>
      <c r="D286" s="71" t="str">
        <f>IF((ISBLANK(B286))," ",VLOOKUP('Zoznam klientov'!B286,'Údaje o zamestnancovi'!$B$10:$M$139,3,0))</f>
        <v xml:space="preserve"> </v>
      </c>
      <c r="E286" s="14"/>
      <c r="F286" s="67"/>
      <c r="G286" s="14"/>
      <c r="H286" s="68"/>
    </row>
    <row r="287" spans="1:8" ht="15" customHeight="1" x14ac:dyDescent="0.4">
      <c r="A287" s="74" t="str">
        <f>IF(ISBLANK(B287)," ",'Údaje poskytovateľa'!$B$7)</f>
        <v xml:space="preserve"> </v>
      </c>
      <c r="B287" s="66"/>
      <c r="C287" s="93" t="str">
        <f>IF((ISBLANK(B287))," ",VLOOKUP('Zoznam klientov'!B287,'Údaje o zamestnancovi'!$B$10:$M$139,2,0))</f>
        <v xml:space="preserve"> </v>
      </c>
      <c r="D287" s="71" t="str">
        <f>IF((ISBLANK(B287))," ",VLOOKUP('Zoznam klientov'!B287,'Údaje o zamestnancovi'!$B$10:$M$139,3,0))</f>
        <v xml:space="preserve"> </v>
      </c>
      <c r="E287" s="14"/>
      <c r="F287" s="67"/>
      <c r="G287" s="14"/>
      <c r="H287" s="68"/>
    </row>
    <row r="288" spans="1:8" ht="15" customHeight="1" x14ac:dyDescent="0.4">
      <c r="A288" s="74" t="str">
        <f>IF(ISBLANK(B288)," ",'Údaje poskytovateľa'!$B$7)</f>
        <v xml:space="preserve"> </v>
      </c>
      <c r="B288" s="66"/>
      <c r="C288" s="93" t="str">
        <f>IF((ISBLANK(B288))," ",VLOOKUP('Zoznam klientov'!B288,'Údaje o zamestnancovi'!$B$10:$M$139,2,0))</f>
        <v xml:space="preserve"> </v>
      </c>
      <c r="D288" s="71" t="str">
        <f>IF((ISBLANK(B288))," ",VLOOKUP('Zoznam klientov'!B288,'Údaje o zamestnancovi'!$B$10:$M$139,3,0))</f>
        <v xml:space="preserve"> </v>
      </c>
      <c r="E288" s="14"/>
      <c r="F288" s="67"/>
      <c r="G288" s="14"/>
      <c r="H288" s="68"/>
    </row>
    <row r="289" spans="1:8" ht="15" customHeight="1" x14ac:dyDescent="0.4">
      <c r="A289" s="74" t="str">
        <f>IF(ISBLANK(B289)," ",'Údaje poskytovateľa'!$B$7)</f>
        <v xml:space="preserve"> </v>
      </c>
      <c r="B289" s="66"/>
      <c r="C289" s="93" t="str">
        <f>IF((ISBLANK(B289))," ",VLOOKUP('Zoznam klientov'!B289,'Údaje o zamestnancovi'!$B$10:$M$139,2,0))</f>
        <v xml:space="preserve"> </v>
      </c>
      <c r="D289" s="71" t="str">
        <f>IF((ISBLANK(B289))," ",VLOOKUP('Zoznam klientov'!B289,'Údaje o zamestnancovi'!$B$10:$M$139,3,0))</f>
        <v xml:space="preserve"> </v>
      </c>
      <c r="E289" s="14"/>
      <c r="F289" s="67"/>
      <c r="G289" s="14"/>
      <c r="H289" s="68"/>
    </row>
    <row r="290" spans="1:8" ht="15" customHeight="1" x14ac:dyDescent="0.4">
      <c r="A290" s="74" t="str">
        <f>IF(ISBLANK(B290)," ",'Údaje poskytovateľa'!$B$7)</f>
        <v xml:space="preserve"> </v>
      </c>
      <c r="B290" s="66"/>
      <c r="C290" s="93" t="str">
        <f>IF((ISBLANK(B290))," ",VLOOKUP('Zoznam klientov'!B290,'Údaje o zamestnancovi'!$B$10:$M$139,2,0))</f>
        <v xml:space="preserve"> </v>
      </c>
      <c r="D290" s="71" t="str">
        <f>IF((ISBLANK(B290))," ",VLOOKUP('Zoznam klientov'!B290,'Údaje o zamestnancovi'!$B$10:$M$139,3,0))</f>
        <v xml:space="preserve"> </v>
      </c>
      <c r="E290" s="14"/>
      <c r="F290" s="67"/>
      <c r="G290" s="14"/>
      <c r="H290" s="68"/>
    </row>
    <row r="291" spans="1:8" ht="15" customHeight="1" x14ac:dyDescent="0.4">
      <c r="A291" s="74" t="str">
        <f>IF(ISBLANK(B291)," ",'Údaje poskytovateľa'!$B$7)</f>
        <v xml:space="preserve"> </v>
      </c>
      <c r="B291" s="66"/>
      <c r="C291" s="93" t="str">
        <f>IF((ISBLANK(B291))," ",VLOOKUP('Zoznam klientov'!B291,'Údaje o zamestnancovi'!$B$10:$M$139,2,0))</f>
        <v xml:space="preserve"> </v>
      </c>
      <c r="D291" s="71" t="str">
        <f>IF((ISBLANK(B291))," ",VLOOKUP('Zoznam klientov'!B291,'Údaje o zamestnancovi'!$B$10:$M$139,3,0))</f>
        <v xml:space="preserve"> </v>
      </c>
      <c r="E291" s="14"/>
      <c r="F291" s="67"/>
      <c r="G291" s="14"/>
      <c r="H291" s="68"/>
    </row>
    <row r="292" spans="1:8" ht="15" customHeight="1" x14ac:dyDescent="0.4">
      <c r="A292" s="74" t="str">
        <f>IF(ISBLANK(B292)," ",'Údaje poskytovateľa'!$B$7)</f>
        <v xml:space="preserve"> </v>
      </c>
      <c r="B292" s="66"/>
      <c r="C292" s="93" t="str">
        <f>IF((ISBLANK(B292))," ",VLOOKUP('Zoznam klientov'!B292,'Údaje o zamestnancovi'!$B$10:$M$139,2,0))</f>
        <v xml:space="preserve"> </v>
      </c>
      <c r="D292" s="71" t="str">
        <f>IF((ISBLANK(B292))," ",VLOOKUP('Zoznam klientov'!B292,'Údaje o zamestnancovi'!$B$10:$M$139,3,0))</f>
        <v xml:space="preserve"> </v>
      </c>
      <c r="E292" s="14"/>
      <c r="F292" s="67"/>
      <c r="G292" s="14"/>
      <c r="H292" s="68"/>
    </row>
    <row r="293" spans="1:8" ht="15" customHeight="1" x14ac:dyDescent="0.4">
      <c r="A293" s="74" t="str">
        <f>IF(ISBLANK(B293)," ",'Údaje poskytovateľa'!$B$7)</f>
        <v xml:space="preserve"> </v>
      </c>
      <c r="B293" s="66"/>
      <c r="C293" s="93" t="str">
        <f>IF((ISBLANK(B293))," ",VLOOKUP('Zoznam klientov'!B293,'Údaje o zamestnancovi'!$B$10:$M$139,2,0))</f>
        <v xml:space="preserve"> </v>
      </c>
      <c r="D293" s="71" t="str">
        <f>IF((ISBLANK(B293))," ",VLOOKUP('Zoznam klientov'!B293,'Údaje o zamestnancovi'!$B$10:$M$139,3,0))</f>
        <v xml:space="preserve"> </v>
      </c>
      <c r="E293" s="14"/>
      <c r="F293" s="67"/>
      <c r="G293" s="14"/>
      <c r="H293" s="68"/>
    </row>
    <row r="294" spans="1:8" ht="15" customHeight="1" x14ac:dyDescent="0.4">
      <c r="A294" s="74" t="str">
        <f>IF(ISBLANK(B294)," ",'Údaje poskytovateľa'!$B$7)</f>
        <v xml:space="preserve"> </v>
      </c>
      <c r="B294" s="66"/>
      <c r="C294" s="93" t="str">
        <f>IF((ISBLANK(B294))," ",VLOOKUP('Zoznam klientov'!B294,'Údaje o zamestnancovi'!$B$10:$M$139,2,0))</f>
        <v xml:space="preserve"> </v>
      </c>
      <c r="D294" s="71" t="str">
        <f>IF((ISBLANK(B294))," ",VLOOKUP('Zoznam klientov'!B294,'Údaje o zamestnancovi'!$B$10:$M$139,3,0))</f>
        <v xml:space="preserve"> </v>
      </c>
      <c r="E294" s="14"/>
      <c r="F294" s="67"/>
      <c r="G294" s="14"/>
      <c r="H294" s="68"/>
    </row>
    <row r="295" spans="1:8" ht="15" customHeight="1" x14ac:dyDescent="0.4">
      <c r="A295" s="74" t="str">
        <f>IF(ISBLANK(B295)," ",'Údaje poskytovateľa'!$B$7)</f>
        <v xml:space="preserve"> </v>
      </c>
      <c r="B295" s="66"/>
      <c r="C295" s="93" t="str">
        <f>IF((ISBLANK(B295))," ",VLOOKUP('Zoznam klientov'!B295,'Údaje o zamestnancovi'!$B$10:$M$139,2,0))</f>
        <v xml:space="preserve"> </v>
      </c>
      <c r="D295" s="71" t="str">
        <f>IF((ISBLANK(B295))," ",VLOOKUP('Zoznam klientov'!B295,'Údaje o zamestnancovi'!$B$10:$M$139,3,0))</f>
        <v xml:space="preserve"> </v>
      </c>
      <c r="E295" s="14"/>
      <c r="F295" s="67"/>
      <c r="G295" s="14"/>
      <c r="H295" s="68"/>
    </row>
    <row r="296" spans="1:8" ht="15" customHeight="1" x14ac:dyDescent="0.4">
      <c r="A296" s="74" t="str">
        <f>IF(ISBLANK(B296)," ",'Údaje poskytovateľa'!$B$7)</f>
        <v xml:space="preserve"> </v>
      </c>
      <c r="B296" s="66"/>
      <c r="C296" s="93" t="str">
        <f>IF((ISBLANK(B296))," ",VLOOKUP('Zoznam klientov'!B296,'Údaje o zamestnancovi'!$B$10:$M$139,2,0))</f>
        <v xml:space="preserve"> </v>
      </c>
      <c r="D296" s="71" t="str">
        <f>IF((ISBLANK(B296))," ",VLOOKUP('Zoznam klientov'!B296,'Údaje o zamestnancovi'!$B$10:$M$139,3,0))</f>
        <v xml:space="preserve"> </v>
      </c>
      <c r="E296" s="14"/>
      <c r="F296" s="67"/>
      <c r="G296" s="14"/>
      <c r="H296" s="68"/>
    </row>
    <row r="297" spans="1:8" ht="15" customHeight="1" x14ac:dyDescent="0.4">
      <c r="A297" s="74" t="str">
        <f>IF(ISBLANK(B297)," ",'Údaje poskytovateľa'!$B$7)</f>
        <v xml:space="preserve"> </v>
      </c>
      <c r="B297" s="66"/>
      <c r="C297" s="93" t="str">
        <f>IF((ISBLANK(B297))," ",VLOOKUP('Zoznam klientov'!B297,'Údaje o zamestnancovi'!$B$10:$M$139,2,0))</f>
        <v xml:space="preserve"> </v>
      </c>
      <c r="D297" s="71" t="str">
        <f>IF((ISBLANK(B297))," ",VLOOKUP('Zoznam klientov'!B297,'Údaje o zamestnancovi'!$B$10:$M$139,3,0))</f>
        <v xml:space="preserve"> </v>
      </c>
      <c r="E297" s="14"/>
      <c r="F297" s="67"/>
      <c r="G297" s="14"/>
      <c r="H297" s="68"/>
    </row>
    <row r="298" spans="1:8" ht="15" customHeight="1" x14ac:dyDescent="0.4">
      <c r="A298" s="74" t="str">
        <f>IF(ISBLANK(B298)," ",'Údaje poskytovateľa'!$B$7)</f>
        <v xml:space="preserve"> </v>
      </c>
      <c r="B298" s="66"/>
      <c r="C298" s="93" t="str">
        <f>IF((ISBLANK(B298))," ",VLOOKUP('Zoznam klientov'!B298,'Údaje o zamestnancovi'!$B$10:$M$139,2,0))</f>
        <v xml:space="preserve"> </v>
      </c>
      <c r="D298" s="71" t="str">
        <f>IF((ISBLANK(B298))," ",VLOOKUP('Zoznam klientov'!B298,'Údaje o zamestnancovi'!$B$10:$M$139,3,0))</f>
        <v xml:space="preserve"> </v>
      </c>
      <c r="E298" s="14"/>
      <c r="F298" s="67"/>
      <c r="G298" s="14"/>
      <c r="H298" s="68"/>
    </row>
    <row r="299" spans="1:8" ht="15" customHeight="1" x14ac:dyDescent="0.4">
      <c r="A299" s="74" t="str">
        <f>IF(ISBLANK(B299)," ",'Údaje poskytovateľa'!$B$7)</f>
        <v xml:space="preserve"> </v>
      </c>
      <c r="B299" s="66"/>
      <c r="C299" s="93" t="str">
        <f>IF((ISBLANK(B299))," ",VLOOKUP('Zoznam klientov'!B299,'Údaje o zamestnancovi'!$B$10:$M$139,2,0))</f>
        <v xml:space="preserve"> </v>
      </c>
      <c r="D299" s="71" t="str">
        <f>IF((ISBLANK(B299))," ",VLOOKUP('Zoznam klientov'!B299,'Údaje o zamestnancovi'!$B$10:$M$139,3,0))</f>
        <v xml:space="preserve"> </v>
      </c>
      <c r="E299" s="14"/>
      <c r="F299" s="67"/>
      <c r="G299" s="14"/>
      <c r="H299" s="68"/>
    </row>
    <row r="300" spans="1:8" ht="15" customHeight="1" x14ac:dyDescent="0.4">
      <c r="A300" s="74" t="str">
        <f>IF(ISBLANK(B300)," ",'Údaje poskytovateľa'!$B$7)</f>
        <v xml:space="preserve"> </v>
      </c>
      <c r="B300" s="66"/>
      <c r="C300" s="93" t="str">
        <f>IF((ISBLANK(B300))," ",VLOOKUP('Zoznam klientov'!B300,'Údaje o zamestnancovi'!$B$10:$M$139,2,0))</f>
        <v xml:space="preserve"> </v>
      </c>
      <c r="D300" s="71" t="str">
        <f>IF((ISBLANK(B300))," ",VLOOKUP('Zoznam klientov'!B300,'Údaje o zamestnancovi'!$B$10:$M$139,3,0))</f>
        <v xml:space="preserve"> </v>
      </c>
      <c r="E300" s="14"/>
      <c r="F300" s="67"/>
      <c r="G300" s="14"/>
      <c r="H300" s="68"/>
    </row>
    <row r="301" spans="1:8" ht="15" customHeight="1" x14ac:dyDescent="0.4">
      <c r="A301" s="74" t="str">
        <f>IF(ISBLANK(B301)," ",'Údaje poskytovateľa'!$B$7)</f>
        <v xml:space="preserve"> </v>
      </c>
      <c r="B301" s="66"/>
      <c r="C301" s="93" t="str">
        <f>IF((ISBLANK(B301))," ",VLOOKUP('Zoznam klientov'!B301,'Údaje o zamestnancovi'!$B$10:$M$139,2,0))</f>
        <v xml:space="preserve"> </v>
      </c>
      <c r="D301" s="71" t="str">
        <f>IF((ISBLANK(B301))," ",VLOOKUP('Zoznam klientov'!B301,'Údaje o zamestnancovi'!$B$10:$M$139,3,0))</f>
        <v xml:space="preserve"> </v>
      </c>
      <c r="E301" s="14"/>
      <c r="F301" s="67"/>
      <c r="G301" s="14"/>
      <c r="H301" s="68"/>
    </row>
    <row r="302" spans="1:8" ht="15" customHeight="1" x14ac:dyDescent="0.4">
      <c r="A302" s="74" t="str">
        <f>IF(ISBLANK(B302)," ",'Údaje poskytovateľa'!$B$7)</f>
        <v xml:space="preserve"> </v>
      </c>
      <c r="B302" s="66"/>
      <c r="C302" s="93" t="str">
        <f>IF((ISBLANK(B302))," ",VLOOKUP('Zoznam klientov'!B302,'Údaje o zamestnancovi'!$B$10:$M$139,2,0))</f>
        <v xml:space="preserve"> </v>
      </c>
      <c r="D302" s="71" t="str">
        <f>IF((ISBLANK(B302))," ",VLOOKUP('Zoznam klientov'!B302,'Údaje o zamestnancovi'!$B$10:$M$139,3,0))</f>
        <v xml:space="preserve"> </v>
      </c>
      <c r="E302" s="14"/>
      <c r="F302" s="67"/>
      <c r="G302" s="14"/>
      <c r="H302" s="68"/>
    </row>
    <row r="303" spans="1:8" ht="15" customHeight="1" x14ac:dyDescent="0.4">
      <c r="A303" s="74" t="str">
        <f>IF(ISBLANK(B303)," ",'Údaje poskytovateľa'!$B$7)</f>
        <v xml:space="preserve"> </v>
      </c>
      <c r="B303" s="66"/>
      <c r="C303" s="93" t="str">
        <f>IF((ISBLANK(B303))," ",VLOOKUP('Zoznam klientov'!B303,'Údaje o zamestnancovi'!$B$10:$M$139,2,0))</f>
        <v xml:space="preserve"> </v>
      </c>
      <c r="D303" s="71" t="str">
        <f>IF((ISBLANK(B303))," ",VLOOKUP('Zoznam klientov'!B303,'Údaje o zamestnancovi'!$B$10:$M$139,3,0))</f>
        <v xml:space="preserve"> </v>
      </c>
      <c r="E303" s="14"/>
      <c r="F303" s="67"/>
      <c r="G303" s="14"/>
      <c r="H303" s="68"/>
    </row>
    <row r="304" spans="1:8" ht="15" customHeight="1" x14ac:dyDescent="0.4">
      <c r="A304" s="74" t="str">
        <f>IF(ISBLANK(B304)," ",'Údaje poskytovateľa'!$B$7)</f>
        <v xml:space="preserve"> </v>
      </c>
      <c r="B304" s="66"/>
      <c r="C304" s="93" t="str">
        <f>IF((ISBLANK(B304))," ",VLOOKUP('Zoznam klientov'!B304,'Údaje o zamestnancovi'!$B$10:$M$139,2,0))</f>
        <v xml:space="preserve"> </v>
      </c>
      <c r="D304" s="71" t="str">
        <f>IF((ISBLANK(B304))," ",VLOOKUP('Zoznam klientov'!B304,'Údaje o zamestnancovi'!$B$10:$M$139,3,0))</f>
        <v xml:space="preserve"> </v>
      </c>
      <c r="E304" s="14"/>
      <c r="F304" s="67"/>
      <c r="G304" s="14"/>
      <c r="H304" s="68"/>
    </row>
    <row r="305" spans="1:8" ht="15" customHeight="1" x14ac:dyDescent="0.4">
      <c r="A305" s="74" t="str">
        <f>IF(ISBLANK(B305)," ",'Údaje poskytovateľa'!$B$7)</f>
        <v xml:space="preserve"> </v>
      </c>
      <c r="B305" s="66"/>
      <c r="C305" s="93" t="str">
        <f>IF((ISBLANK(B305))," ",VLOOKUP('Zoznam klientov'!B305,'Údaje o zamestnancovi'!$B$10:$M$139,2,0))</f>
        <v xml:space="preserve"> </v>
      </c>
      <c r="D305" s="71" t="str">
        <f>IF((ISBLANK(B305))," ",VLOOKUP('Zoznam klientov'!B305,'Údaje o zamestnancovi'!$B$10:$M$139,3,0))</f>
        <v xml:space="preserve"> </v>
      </c>
      <c r="E305" s="14"/>
      <c r="F305" s="67"/>
      <c r="G305" s="14"/>
      <c r="H305" s="68"/>
    </row>
    <row r="306" spans="1:8" ht="15" customHeight="1" x14ac:dyDescent="0.4">
      <c r="A306" s="74" t="str">
        <f>IF(ISBLANK(B306)," ",'Údaje poskytovateľa'!$B$7)</f>
        <v xml:space="preserve"> </v>
      </c>
      <c r="B306" s="66"/>
      <c r="C306" s="93" t="str">
        <f>IF((ISBLANK(B306))," ",VLOOKUP('Zoznam klientov'!B306,'Údaje o zamestnancovi'!$B$10:$M$139,2,0))</f>
        <v xml:space="preserve"> </v>
      </c>
      <c r="D306" s="71" t="str">
        <f>IF((ISBLANK(B306))," ",VLOOKUP('Zoznam klientov'!B306,'Údaje o zamestnancovi'!$B$10:$M$139,3,0))</f>
        <v xml:space="preserve"> </v>
      </c>
      <c r="E306" s="14"/>
      <c r="F306" s="67"/>
      <c r="G306" s="14"/>
      <c r="H306" s="68"/>
    </row>
    <row r="307" spans="1:8" ht="15" customHeight="1" x14ac:dyDescent="0.4">
      <c r="A307" s="74" t="str">
        <f>IF(ISBLANK(B307)," ",'Údaje poskytovateľa'!$B$7)</f>
        <v xml:space="preserve"> </v>
      </c>
      <c r="B307" s="66"/>
      <c r="C307" s="93" t="str">
        <f>IF((ISBLANK(B307))," ",VLOOKUP('Zoznam klientov'!B307,'Údaje o zamestnancovi'!$B$10:$M$139,2,0))</f>
        <v xml:space="preserve"> </v>
      </c>
      <c r="D307" s="71" t="str">
        <f>IF((ISBLANK(B307))," ",VLOOKUP('Zoznam klientov'!B307,'Údaje o zamestnancovi'!$B$10:$M$139,3,0))</f>
        <v xml:space="preserve"> </v>
      </c>
      <c r="E307" s="14"/>
      <c r="F307" s="67"/>
      <c r="G307" s="14"/>
      <c r="H307" s="68"/>
    </row>
    <row r="308" spans="1:8" ht="15" customHeight="1" x14ac:dyDescent="0.4">
      <c r="A308" s="74" t="str">
        <f>IF(ISBLANK(B308)," ",'Údaje poskytovateľa'!$B$7)</f>
        <v xml:space="preserve"> </v>
      </c>
      <c r="B308" s="66"/>
      <c r="C308" s="93" t="str">
        <f>IF((ISBLANK(B308))," ",VLOOKUP('Zoznam klientov'!B308,'Údaje o zamestnancovi'!$B$10:$M$139,2,0))</f>
        <v xml:space="preserve"> </v>
      </c>
      <c r="D308" s="71" t="str">
        <f>IF((ISBLANK(B308))," ",VLOOKUP('Zoznam klientov'!B308,'Údaje o zamestnancovi'!$B$10:$M$139,3,0))</f>
        <v xml:space="preserve"> </v>
      </c>
      <c r="E308" s="14"/>
      <c r="F308" s="67"/>
      <c r="G308" s="14"/>
      <c r="H308" s="68"/>
    </row>
    <row r="309" spans="1:8" s="34" customFormat="1" x14ac:dyDescent="0.4">
      <c r="A309" s="53"/>
      <c r="B309" s="53"/>
      <c r="C309" s="72"/>
      <c r="D309" s="72"/>
    </row>
    <row r="310" spans="1:8" s="34" customFormat="1" x14ac:dyDescent="0.4">
      <c r="A310" s="53"/>
      <c r="B310" s="53"/>
      <c r="C310" s="72"/>
      <c r="D310" s="72"/>
    </row>
    <row r="311" spans="1:8" s="34" customFormat="1" x14ac:dyDescent="0.4">
      <c r="A311" s="53"/>
      <c r="B311" s="53"/>
      <c r="C311" s="72"/>
      <c r="D311" s="72"/>
    </row>
    <row r="312" spans="1:8" s="34" customFormat="1" x14ac:dyDescent="0.4">
      <c r="A312" s="53"/>
      <c r="B312" s="53"/>
      <c r="C312" s="72"/>
      <c r="D312" s="72"/>
      <c r="F312" s="120"/>
      <c r="G312" s="120"/>
      <c r="H312" s="120"/>
    </row>
    <row r="313" spans="1:8" s="34" customFormat="1" x14ac:dyDescent="0.4">
      <c r="A313" s="53"/>
      <c r="B313" s="53"/>
      <c r="C313" s="72"/>
      <c r="D313" s="72"/>
      <c r="F313" s="120"/>
      <c r="G313" s="120"/>
      <c r="H313" s="120"/>
    </row>
    <row r="314" spans="1:8" s="34" customFormat="1" x14ac:dyDescent="0.4">
      <c r="A314" s="53"/>
      <c r="B314" s="53"/>
      <c r="C314" s="72"/>
      <c r="D314" s="72"/>
      <c r="F314" s="120"/>
      <c r="G314" s="120"/>
      <c r="H314" s="120"/>
    </row>
    <row r="315" spans="1:8" s="34" customFormat="1" x14ac:dyDescent="0.4">
      <c r="A315" s="53"/>
      <c r="B315" s="53"/>
      <c r="C315" s="72"/>
      <c r="D315" s="72"/>
      <c r="F315" s="120"/>
      <c r="G315" s="120"/>
      <c r="H315" s="120"/>
    </row>
    <row r="316" spans="1:8" s="34" customFormat="1" x14ac:dyDescent="0.4">
      <c r="A316" s="53"/>
      <c r="B316" s="53"/>
      <c r="C316" s="72"/>
      <c r="D316" s="72"/>
      <c r="F316" s="120"/>
      <c r="G316" s="120"/>
      <c r="H316" s="120"/>
    </row>
    <row r="317" spans="1:8" s="34" customFormat="1" x14ac:dyDescent="0.4">
      <c r="A317" s="53"/>
      <c r="B317" s="53"/>
      <c r="C317" s="72"/>
      <c r="D317" s="72"/>
      <c r="F317" s="120"/>
      <c r="G317" s="120"/>
      <c r="H317" s="120"/>
    </row>
    <row r="318" spans="1:8" s="34" customFormat="1" x14ac:dyDescent="0.4">
      <c r="A318" s="53"/>
      <c r="B318" s="53"/>
      <c r="C318" s="72"/>
      <c r="D318" s="72"/>
      <c r="F318" s="120"/>
      <c r="G318" s="120"/>
      <c r="H318" s="120"/>
    </row>
    <row r="319" spans="1:8" s="34" customFormat="1" x14ac:dyDescent="0.4">
      <c r="A319" s="53"/>
      <c r="B319" s="53"/>
      <c r="C319" s="72"/>
      <c r="D319" s="72"/>
      <c r="F319" s="120"/>
      <c r="G319" s="120"/>
      <c r="H319" s="120"/>
    </row>
    <row r="320" spans="1:8" s="34" customFormat="1" x14ac:dyDescent="0.4">
      <c r="A320" s="53"/>
      <c r="B320" s="53"/>
      <c r="C320" s="72"/>
      <c r="D320" s="72"/>
    </row>
    <row r="321" spans="1:4" s="34" customFormat="1" x14ac:dyDescent="0.4">
      <c r="A321" s="53"/>
      <c r="B321" s="53"/>
      <c r="C321" s="72"/>
      <c r="D321" s="72"/>
    </row>
    <row r="322" spans="1:4" s="34" customFormat="1" x14ac:dyDescent="0.4">
      <c r="A322" s="53"/>
      <c r="B322" s="53"/>
      <c r="C322" s="72"/>
      <c r="D322" s="72"/>
    </row>
    <row r="323" spans="1:4" s="34" customFormat="1" x14ac:dyDescent="0.4">
      <c r="A323" s="53"/>
      <c r="B323" s="53"/>
      <c r="C323" s="72"/>
      <c r="D323" s="72"/>
    </row>
    <row r="324" spans="1:4" s="34" customFormat="1" x14ac:dyDescent="0.4">
      <c r="A324" s="53"/>
      <c r="B324" s="53"/>
      <c r="C324" s="72"/>
      <c r="D324" s="72"/>
    </row>
    <row r="325" spans="1:4" s="34" customFormat="1" x14ac:dyDescent="0.4">
      <c r="A325" s="53"/>
      <c r="B325" s="53"/>
      <c r="C325" s="72"/>
      <c r="D325" s="72"/>
    </row>
    <row r="326" spans="1:4" s="34" customFormat="1" x14ac:dyDescent="0.4">
      <c r="A326" s="53"/>
      <c r="B326" s="53"/>
      <c r="C326" s="72"/>
      <c r="D326" s="72"/>
    </row>
    <row r="327" spans="1:4" s="34" customFormat="1" x14ac:dyDescent="0.4">
      <c r="A327" s="53"/>
      <c r="B327" s="53"/>
      <c r="C327" s="72"/>
      <c r="D327" s="72"/>
    </row>
    <row r="328" spans="1:4" s="34" customFormat="1" x14ac:dyDescent="0.4">
      <c r="A328" s="53"/>
      <c r="B328" s="53"/>
      <c r="C328" s="72"/>
      <c r="D328" s="72"/>
    </row>
    <row r="329" spans="1:4" s="34" customFormat="1" x14ac:dyDescent="0.4">
      <c r="A329" s="53"/>
      <c r="B329" s="53"/>
      <c r="C329" s="72"/>
      <c r="D329" s="72"/>
    </row>
    <row r="330" spans="1:4" s="34" customFormat="1" x14ac:dyDescent="0.4">
      <c r="A330" s="53"/>
      <c r="B330" s="53"/>
      <c r="C330" s="72"/>
      <c r="D330" s="72"/>
    </row>
    <row r="331" spans="1:4" s="34" customFormat="1" x14ac:dyDescent="0.4">
      <c r="A331" s="53"/>
      <c r="B331" s="53"/>
      <c r="C331" s="72"/>
      <c r="D331" s="72"/>
    </row>
    <row r="332" spans="1:4" s="34" customFormat="1" x14ac:dyDescent="0.4">
      <c r="A332" s="53"/>
      <c r="B332" s="53"/>
      <c r="C332" s="72"/>
      <c r="D332" s="72"/>
    </row>
    <row r="333" spans="1:4" s="34" customFormat="1" x14ac:dyDescent="0.4">
      <c r="A333" s="53"/>
      <c r="B333" s="53"/>
      <c r="C333" s="72"/>
      <c r="D333" s="72"/>
    </row>
    <row r="334" spans="1:4" s="34" customFormat="1" x14ac:dyDescent="0.4">
      <c r="A334" s="53"/>
      <c r="B334" s="53"/>
      <c r="C334" s="72"/>
      <c r="D334" s="72"/>
    </row>
    <row r="335" spans="1:4" s="34" customFormat="1" x14ac:dyDescent="0.4">
      <c r="A335" s="53"/>
      <c r="B335" s="53"/>
      <c r="C335" s="72"/>
      <c r="D335" s="72"/>
    </row>
    <row r="336" spans="1:4" s="34" customFormat="1" x14ac:dyDescent="0.4">
      <c r="A336" s="53"/>
      <c r="B336" s="53"/>
      <c r="C336" s="72"/>
      <c r="D336" s="72"/>
    </row>
    <row r="337" spans="1:4" s="34" customFormat="1" x14ac:dyDescent="0.4">
      <c r="A337" s="53"/>
      <c r="B337" s="53"/>
      <c r="C337" s="72"/>
      <c r="D337" s="72"/>
    </row>
    <row r="338" spans="1:4" s="34" customFormat="1" x14ac:dyDescent="0.4">
      <c r="A338" s="53"/>
      <c r="B338" s="53"/>
      <c r="C338" s="72"/>
      <c r="D338" s="72"/>
    </row>
    <row r="339" spans="1:4" s="34" customFormat="1" x14ac:dyDescent="0.4">
      <c r="A339" s="53"/>
      <c r="B339" s="53"/>
      <c r="C339" s="72"/>
      <c r="D339" s="72"/>
    </row>
    <row r="340" spans="1:4" s="34" customFormat="1" x14ac:dyDescent="0.4">
      <c r="A340" s="53"/>
      <c r="B340" s="53"/>
      <c r="C340" s="72"/>
      <c r="D340" s="72"/>
    </row>
    <row r="341" spans="1:4" s="34" customFormat="1" x14ac:dyDescent="0.4">
      <c r="A341" s="53"/>
      <c r="B341" s="53"/>
      <c r="C341" s="72"/>
      <c r="D341" s="72"/>
    </row>
    <row r="342" spans="1:4" s="34" customFormat="1" x14ac:dyDescent="0.4">
      <c r="A342" s="53"/>
      <c r="B342" s="53"/>
      <c r="C342" s="72"/>
      <c r="D342" s="72"/>
    </row>
    <row r="343" spans="1:4" s="34" customFormat="1" x14ac:dyDescent="0.4">
      <c r="A343" s="53"/>
      <c r="B343" s="53"/>
      <c r="C343" s="72"/>
      <c r="D343" s="72"/>
    </row>
    <row r="344" spans="1:4" s="34" customFormat="1" x14ac:dyDescent="0.4">
      <c r="A344" s="53"/>
      <c r="B344" s="53"/>
      <c r="C344" s="72"/>
      <c r="D344" s="72"/>
    </row>
    <row r="345" spans="1:4" s="34" customFormat="1" x14ac:dyDescent="0.4">
      <c r="A345" s="53"/>
      <c r="B345" s="53"/>
      <c r="C345" s="72"/>
      <c r="D345" s="72"/>
    </row>
    <row r="346" spans="1:4" s="34" customFormat="1" x14ac:dyDescent="0.4">
      <c r="A346" s="53"/>
      <c r="B346" s="53"/>
      <c r="C346" s="72"/>
      <c r="D346" s="72"/>
    </row>
    <row r="347" spans="1:4" s="34" customFormat="1" x14ac:dyDescent="0.4">
      <c r="A347" s="53"/>
      <c r="B347" s="53"/>
      <c r="C347" s="72"/>
      <c r="D347" s="72"/>
    </row>
    <row r="348" spans="1:4" s="34" customFormat="1" x14ac:dyDescent="0.4">
      <c r="A348" s="53"/>
      <c r="B348" s="53"/>
      <c r="C348" s="72"/>
      <c r="D348" s="72"/>
    </row>
    <row r="349" spans="1:4" s="34" customFormat="1" x14ac:dyDescent="0.4">
      <c r="A349" s="53"/>
      <c r="B349" s="53"/>
      <c r="C349" s="72"/>
      <c r="D349" s="72"/>
    </row>
    <row r="350" spans="1:4" s="34" customFormat="1" x14ac:dyDescent="0.4">
      <c r="A350" s="53"/>
      <c r="B350" s="53"/>
      <c r="C350" s="72"/>
      <c r="D350" s="72"/>
    </row>
    <row r="351" spans="1:4" s="34" customFormat="1" x14ac:dyDescent="0.4">
      <c r="A351" s="53"/>
      <c r="B351" s="53"/>
      <c r="C351" s="72"/>
      <c r="D351" s="72"/>
    </row>
    <row r="352" spans="1:4" s="34" customFormat="1" x14ac:dyDescent="0.4">
      <c r="A352" s="53"/>
      <c r="B352" s="53"/>
      <c r="C352" s="72"/>
      <c r="D352" s="72"/>
    </row>
    <row r="353" spans="1:4" s="34" customFormat="1" x14ac:dyDescent="0.4">
      <c r="A353" s="53"/>
      <c r="B353" s="53"/>
      <c r="C353" s="72"/>
      <c r="D353" s="72"/>
    </row>
    <row r="354" spans="1:4" s="34" customFormat="1" x14ac:dyDescent="0.4">
      <c r="A354" s="53"/>
      <c r="B354" s="53"/>
      <c r="C354" s="72"/>
      <c r="D354" s="72"/>
    </row>
    <row r="355" spans="1:4" s="34" customFormat="1" x14ac:dyDescent="0.4">
      <c r="A355" s="53"/>
      <c r="B355" s="53"/>
      <c r="C355" s="72"/>
      <c r="D355" s="72"/>
    </row>
    <row r="356" spans="1:4" s="34" customFormat="1" x14ac:dyDescent="0.4">
      <c r="A356" s="53"/>
      <c r="B356" s="53"/>
      <c r="C356" s="72"/>
      <c r="D356" s="72"/>
    </row>
    <row r="357" spans="1:4" s="34" customFormat="1" x14ac:dyDescent="0.4">
      <c r="A357" s="53"/>
      <c r="B357" s="53"/>
      <c r="C357" s="72"/>
      <c r="D357" s="72"/>
    </row>
    <row r="358" spans="1:4" s="34" customFormat="1" x14ac:dyDescent="0.4">
      <c r="A358" s="53"/>
      <c r="B358" s="53"/>
      <c r="C358" s="72"/>
      <c r="D358" s="72"/>
    </row>
    <row r="359" spans="1:4" s="34" customFormat="1" x14ac:dyDescent="0.4">
      <c r="A359" s="53"/>
      <c r="B359" s="53"/>
      <c r="C359" s="72"/>
      <c r="D359" s="72"/>
    </row>
    <row r="360" spans="1:4" s="34" customFormat="1" x14ac:dyDescent="0.4">
      <c r="A360" s="53"/>
      <c r="B360" s="53"/>
      <c r="C360" s="72"/>
      <c r="D360" s="72"/>
    </row>
    <row r="361" spans="1:4" s="34" customFormat="1" x14ac:dyDescent="0.4">
      <c r="A361" s="53"/>
      <c r="B361" s="53"/>
      <c r="C361" s="72"/>
      <c r="D361" s="72"/>
    </row>
    <row r="362" spans="1:4" s="34" customFormat="1" x14ac:dyDescent="0.4">
      <c r="A362" s="53"/>
      <c r="B362" s="53"/>
      <c r="C362" s="72"/>
      <c r="D362" s="72"/>
    </row>
    <row r="363" spans="1:4" s="34" customFormat="1" x14ac:dyDescent="0.4">
      <c r="A363" s="53"/>
      <c r="B363" s="53"/>
      <c r="C363" s="72"/>
      <c r="D363" s="72"/>
    </row>
    <row r="364" spans="1:4" s="34" customFormat="1" x14ac:dyDescent="0.4">
      <c r="A364" s="53"/>
      <c r="B364" s="53"/>
      <c r="C364" s="72"/>
      <c r="D364" s="72"/>
    </row>
    <row r="365" spans="1:4" s="34" customFormat="1" x14ac:dyDescent="0.4">
      <c r="A365" s="53"/>
      <c r="B365" s="53"/>
      <c r="C365" s="72"/>
      <c r="D365" s="72"/>
    </row>
    <row r="366" spans="1:4" s="34" customFormat="1" x14ac:dyDescent="0.4">
      <c r="A366" s="53"/>
      <c r="B366" s="53"/>
      <c r="C366" s="72"/>
      <c r="D366" s="72"/>
    </row>
    <row r="367" spans="1:4" s="34" customFormat="1" x14ac:dyDescent="0.4">
      <c r="A367" s="53"/>
      <c r="B367" s="53"/>
      <c r="C367" s="72"/>
      <c r="D367" s="72"/>
    </row>
    <row r="368" spans="1:4" s="34" customFormat="1" x14ac:dyDescent="0.4">
      <c r="A368" s="53"/>
      <c r="B368" s="53"/>
      <c r="C368" s="72"/>
      <c r="D368" s="72"/>
    </row>
    <row r="369" spans="1:4" s="34" customFormat="1" x14ac:dyDescent="0.4">
      <c r="A369" s="53"/>
      <c r="B369" s="53"/>
      <c r="C369" s="72"/>
      <c r="D369" s="72"/>
    </row>
    <row r="370" spans="1:4" s="34" customFormat="1" x14ac:dyDescent="0.4">
      <c r="A370" s="53"/>
      <c r="B370" s="53"/>
      <c r="C370" s="72"/>
      <c r="D370" s="72"/>
    </row>
    <row r="371" spans="1:4" s="34" customFormat="1" x14ac:dyDescent="0.4">
      <c r="A371" s="53"/>
      <c r="B371" s="53"/>
      <c r="C371" s="72"/>
      <c r="D371" s="72"/>
    </row>
    <row r="372" spans="1:4" s="34" customFormat="1" x14ac:dyDescent="0.4">
      <c r="A372" s="53"/>
      <c r="B372" s="53"/>
      <c r="C372" s="72"/>
      <c r="D372" s="72"/>
    </row>
    <row r="373" spans="1:4" s="34" customFormat="1" x14ac:dyDescent="0.4">
      <c r="A373" s="53"/>
      <c r="B373" s="53"/>
      <c r="C373" s="72"/>
      <c r="D373" s="72"/>
    </row>
    <row r="374" spans="1:4" s="34" customFormat="1" x14ac:dyDescent="0.4">
      <c r="A374" s="53"/>
      <c r="B374" s="53"/>
      <c r="C374" s="72"/>
      <c r="D374" s="72"/>
    </row>
    <row r="375" spans="1:4" s="34" customFormat="1" x14ac:dyDescent="0.4">
      <c r="A375" s="53"/>
      <c r="B375" s="53"/>
      <c r="C375" s="72"/>
      <c r="D375" s="72"/>
    </row>
    <row r="376" spans="1:4" s="34" customFormat="1" x14ac:dyDescent="0.4">
      <c r="A376" s="53"/>
      <c r="B376" s="53"/>
      <c r="C376" s="72"/>
      <c r="D376" s="72"/>
    </row>
    <row r="377" spans="1:4" s="34" customFormat="1" x14ac:dyDescent="0.4">
      <c r="A377" s="53"/>
      <c r="B377" s="53"/>
      <c r="C377" s="72"/>
      <c r="D377" s="72"/>
    </row>
    <row r="378" spans="1:4" s="34" customFormat="1" x14ac:dyDescent="0.4">
      <c r="A378" s="53"/>
      <c r="B378" s="53"/>
      <c r="C378" s="72"/>
      <c r="D378" s="72"/>
    </row>
    <row r="379" spans="1:4" s="34" customFormat="1" x14ac:dyDescent="0.4">
      <c r="A379" s="53"/>
      <c r="B379" s="53"/>
      <c r="C379" s="72"/>
      <c r="D379" s="72"/>
    </row>
    <row r="380" spans="1:4" s="34" customFormat="1" x14ac:dyDescent="0.4">
      <c r="A380" s="53"/>
      <c r="B380" s="53"/>
      <c r="C380" s="72"/>
      <c r="D380" s="72"/>
    </row>
    <row r="381" spans="1:4" s="34" customFormat="1" x14ac:dyDescent="0.4">
      <c r="A381" s="53"/>
      <c r="B381" s="53"/>
      <c r="C381" s="72"/>
      <c r="D381" s="72"/>
    </row>
    <row r="382" spans="1:4" s="34" customFormat="1" x14ac:dyDescent="0.4">
      <c r="A382" s="53"/>
      <c r="B382" s="53"/>
      <c r="C382" s="72"/>
      <c r="D382" s="72"/>
    </row>
    <row r="383" spans="1:4" s="34" customFormat="1" x14ac:dyDescent="0.4">
      <c r="A383" s="53"/>
      <c r="B383" s="53"/>
      <c r="C383" s="72"/>
      <c r="D383" s="72"/>
    </row>
    <row r="384" spans="1:4" s="34" customFormat="1" x14ac:dyDescent="0.4">
      <c r="A384" s="53"/>
      <c r="B384" s="53"/>
      <c r="C384" s="72"/>
      <c r="D384" s="72"/>
    </row>
    <row r="385" spans="1:4" s="34" customFormat="1" x14ac:dyDescent="0.4">
      <c r="A385" s="53"/>
      <c r="B385" s="53"/>
      <c r="C385" s="72"/>
      <c r="D385" s="72"/>
    </row>
    <row r="386" spans="1:4" s="34" customFormat="1" x14ac:dyDescent="0.4">
      <c r="A386" s="53"/>
      <c r="B386" s="53"/>
      <c r="C386" s="72"/>
      <c r="D386" s="72"/>
    </row>
    <row r="387" spans="1:4" s="34" customFormat="1" x14ac:dyDescent="0.4">
      <c r="A387" s="53"/>
      <c r="B387" s="53"/>
      <c r="C387" s="72"/>
      <c r="D387" s="72"/>
    </row>
    <row r="388" spans="1:4" s="34" customFormat="1" x14ac:dyDescent="0.4">
      <c r="A388" s="53"/>
      <c r="B388" s="53"/>
      <c r="C388" s="72"/>
      <c r="D388" s="72"/>
    </row>
    <row r="389" spans="1:4" s="34" customFormat="1" x14ac:dyDescent="0.4">
      <c r="A389" s="53"/>
      <c r="B389" s="53"/>
      <c r="C389" s="72"/>
      <c r="D389" s="72"/>
    </row>
    <row r="390" spans="1:4" s="34" customFormat="1" x14ac:dyDescent="0.4">
      <c r="A390" s="53"/>
      <c r="B390" s="53"/>
      <c r="C390" s="72"/>
      <c r="D390" s="72"/>
    </row>
    <row r="391" spans="1:4" s="34" customFormat="1" x14ac:dyDescent="0.4">
      <c r="A391" s="53"/>
      <c r="B391" s="53"/>
      <c r="C391" s="72"/>
      <c r="D391" s="72"/>
    </row>
    <row r="392" spans="1:4" s="34" customFormat="1" x14ac:dyDescent="0.4">
      <c r="A392" s="53"/>
      <c r="B392" s="53"/>
      <c r="C392" s="72"/>
      <c r="D392" s="72"/>
    </row>
    <row r="393" spans="1:4" s="34" customFormat="1" x14ac:dyDescent="0.4">
      <c r="A393" s="53"/>
      <c r="B393" s="53"/>
      <c r="C393" s="72"/>
      <c r="D393" s="72"/>
    </row>
    <row r="394" spans="1:4" s="34" customFormat="1" x14ac:dyDescent="0.4">
      <c r="A394" s="53"/>
      <c r="B394" s="53"/>
      <c r="C394" s="72"/>
      <c r="D394" s="72"/>
    </row>
    <row r="395" spans="1:4" s="34" customFormat="1" x14ac:dyDescent="0.4">
      <c r="A395" s="53"/>
      <c r="B395" s="53"/>
      <c r="C395" s="72"/>
      <c r="D395" s="72"/>
    </row>
    <row r="396" spans="1:4" s="34" customFormat="1" x14ac:dyDescent="0.4">
      <c r="A396" s="53"/>
      <c r="B396" s="53"/>
      <c r="C396" s="72"/>
      <c r="D396" s="72"/>
    </row>
    <row r="397" spans="1:4" s="34" customFormat="1" x14ac:dyDescent="0.4">
      <c r="A397" s="53"/>
      <c r="B397" s="53"/>
      <c r="C397" s="72"/>
      <c r="D397" s="72"/>
    </row>
    <row r="398" spans="1:4" s="34" customFormat="1" x14ac:dyDescent="0.4">
      <c r="A398" s="53"/>
      <c r="B398" s="53"/>
      <c r="C398" s="72"/>
      <c r="D398" s="72"/>
    </row>
    <row r="399" spans="1:4" s="34" customFormat="1" x14ac:dyDescent="0.4">
      <c r="A399" s="53"/>
      <c r="B399" s="53"/>
      <c r="C399" s="72"/>
      <c r="D399" s="72"/>
    </row>
    <row r="400" spans="1:4" s="34" customFormat="1" x14ac:dyDescent="0.4">
      <c r="A400" s="53"/>
      <c r="B400" s="53"/>
      <c r="C400" s="72"/>
      <c r="D400" s="72"/>
    </row>
    <row r="401" spans="1:4" s="34" customFormat="1" x14ac:dyDescent="0.4">
      <c r="A401" s="53"/>
      <c r="B401" s="53"/>
      <c r="C401" s="72"/>
      <c r="D401" s="72"/>
    </row>
    <row r="402" spans="1:4" s="34" customFormat="1" x14ac:dyDescent="0.4">
      <c r="A402" s="53"/>
      <c r="B402" s="53"/>
      <c r="C402" s="72"/>
      <c r="D402" s="72"/>
    </row>
    <row r="403" spans="1:4" s="34" customFormat="1" x14ac:dyDescent="0.4">
      <c r="A403" s="53"/>
      <c r="B403" s="53"/>
      <c r="C403" s="72"/>
      <c r="D403" s="72"/>
    </row>
    <row r="404" spans="1:4" s="34" customFormat="1" x14ac:dyDescent="0.4">
      <c r="A404" s="53"/>
      <c r="B404" s="53"/>
      <c r="C404" s="72"/>
      <c r="D404" s="72"/>
    </row>
    <row r="405" spans="1:4" s="34" customFormat="1" x14ac:dyDescent="0.4">
      <c r="A405" s="53"/>
      <c r="B405" s="53"/>
      <c r="C405" s="72"/>
      <c r="D405" s="72"/>
    </row>
    <row r="406" spans="1:4" s="34" customFormat="1" x14ac:dyDescent="0.4">
      <c r="A406" s="53"/>
      <c r="B406" s="53"/>
      <c r="C406" s="72"/>
      <c r="D406" s="72"/>
    </row>
    <row r="407" spans="1:4" s="34" customFormat="1" x14ac:dyDescent="0.4">
      <c r="A407" s="53"/>
      <c r="B407" s="53"/>
      <c r="C407" s="72"/>
      <c r="D407" s="72"/>
    </row>
    <row r="408" spans="1:4" s="34" customFormat="1" x14ac:dyDescent="0.4">
      <c r="A408" s="53"/>
      <c r="B408" s="53"/>
      <c r="C408" s="72"/>
      <c r="D408" s="72"/>
    </row>
    <row r="409" spans="1:4" s="34" customFormat="1" x14ac:dyDescent="0.4">
      <c r="A409" s="53"/>
      <c r="B409" s="53"/>
      <c r="C409" s="72"/>
      <c r="D409" s="72"/>
    </row>
    <row r="410" spans="1:4" s="34" customFormat="1" x14ac:dyDescent="0.4">
      <c r="A410" s="53"/>
      <c r="B410" s="53"/>
      <c r="C410" s="72"/>
      <c r="D410" s="72"/>
    </row>
    <row r="411" spans="1:4" s="34" customFormat="1" x14ac:dyDescent="0.4">
      <c r="A411" s="53"/>
      <c r="B411" s="53"/>
      <c r="C411" s="72"/>
      <c r="D411" s="72"/>
    </row>
  </sheetData>
  <sheetProtection algorithmName="SHA-512" hashValue="teHdEIPql2u5CC281Eyt24O/E5tqTYyMzy1de/QjrHsiIEcwhAuD19xnLh/wsnClJvokb7RbCVCNjKr28Gt4tw==" saltValue="IIYdtr43ucQrAI33ocDImA==" spinCount="100000" sheet="1" objects="1" scenarios="1"/>
  <mergeCells count="6">
    <mergeCell ref="B7:B8"/>
    <mergeCell ref="D7:D8"/>
    <mergeCell ref="A7:A8"/>
    <mergeCell ref="C7:C8"/>
    <mergeCell ref="F312:H319"/>
    <mergeCell ref="E7:H7"/>
  </mergeCells>
  <pageMargins left="0.51181102362204722" right="0.51181102362204722" top="0.96708333333333329" bottom="0.74803149606299213" header="0.31496062992125984" footer="0.31496062992125984"/>
  <pageSetup paperSize="8" scale="88" fitToHeight="0" orientation="portrait" horizontalDpi="0" verticalDpi="0" r:id="rId1"/>
  <headerFooter>
    <oddHeader>&amp;C&amp;G</oddHead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'Údaje o zamestnancovi'!$B$10:$B$139</xm:f>
          </x14:formula1>
          <xm:sqref>B9:B308</xm:sqref>
        </x14:dataValidation>
        <x14:dataValidation type="list" allowBlank="1" showInputMessage="1" showErrorMessage="1">
          <x14:formula1>
            <xm:f>Pomocné!$C$3:$C$7</xm:f>
          </x14:formula1>
          <xm:sqref>H9:H308</xm:sqref>
        </x14:dataValidation>
        <x14:dataValidation type="list" allowBlank="1" showInputMessage="1" showErrorMessage="1">
          <x14:formula1>
            <xm:f>Pomocné!$E$3:$E$4</xm:f>
          </x14:formula1>
          <xm:sqref>G9:G308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32"/>
  <sheetViews>
    <sheetView workbookViewId="0">
      <selection activeCell="P19" sqref="P19"/>
    </sheetView>
  </sheetViews>
  <sheetFormatPr defaultRowHeight="14.25" x14ac:dyDescent="0.45"/>
  <cols>
    <col min="1" max="16384" width="9.06640625" style="113"/>
  </cols>
  <sheetData>
    <row r="3" spans="2:17" x14ac:dyDescent="0.45">
      <c r="B3" s="113">
        <v>2</v>
      </c>
      <c r="C3" s="113" t="str">
        <f>ROMAN(B3)</f>
        <v>II</v>
      </c>
      <c r="E3" s="113" t="s">
        <v>15</v>
      </c>
      <c r="G3" s="113">
        <v>1</v>
      </c>
      <c r="I3" s="113" t="s">
        <v>41</v>
      </c>
    </row>
    <row r="4" spans="2:17" x14ac:dyDescent="0.45">
      <c r="B4" s="113">
        <v>3</v>
      </c>
      <c r="C4" s="113" t="str">
        <f>ROMAN(B4)</f>
        <v>III</v>
      </c>
      <c r="E4" s="113" t="s">
        <v>25</v>
      </c>
      <c r="G4" s="113">
        <v>2</v>
      </c>
      <c r="K4" s="113">
        <v>37.5</v>
      </c>
      <c r="N4" s="114" t="s">
        <v>60</v>
      </c>
      <c r="Q4" s="113" t="s">
        <v>72</v>
      </c>
    </row>
    <row r="5" spans="2:17" x14ac:dyDescent="0.45">
      <c r="B5" s="113">
        <v>4</v>
      </c>
      <c r="C5" s="113" t="str">
        <f>ROMAN(B5)</f>
        <v>IV</v>
      </c>
      <c r="G5" s="113">
        <v>3</v>
      </c>
      <c r="K5" s="113">
        <v>40</v>
      </c>
      <c r="N5" s="114" t="s">
        <v>61</v>
      </c>
      <c r="Q5" s="113" t="s">
        <v>73</v>
      </c>
    </row>
    <row r="6" spans="2:17" x14ac:dyDescent="0.45">
      <c r="B6" s="113">
        <v>5</v>
      </c>
      <c r="C6" s="113" t="str">
        <f>ROMAN(B6)</f>
        <v>V</v>
      </c>
      <c r="G6" s="113">
        <v>4</v>
      </c>
      <c r="N6" s="114" t="s">
        <v>62</v>
      </c>
      <c r="Q6" s="113" t="s">
        <v>76</v>
      </c>
    </row>
    <row r="7" spans="2:17" x14ac:dyDescent="0.45">
      <c r="B7" s="113">
        <v>6</v>
      </c>
      <c r="C7" s="113" t="str">
        <f>ROMAN(B7)</f>
        <v>VI</v>
      </c>
      <c r="G7" s="113">
        <v>5</v>
      </c>
      <c r="N7" s="114" t="s">
        <v>63</v>
      </c>
      <c r="Q7" s="113" t="s">
        <v>71</v>
      </c>
    </row>
    <row r="8" spans="2:17" x14ac:dyDescent="0.45">
      <c r="G8" s="113">
        <v>6</v>
      </c>
      <c r="N8" s="114" t="s">
        <v>64</v>
      </c>
      <c r="Q8" s="113" t="s">
        <v>74</v>
      </c>
    </row>
    <row r="9" spans="2:17" x14ac:dyDescent="0.45">
      <c r="G9" s="113">
        <v>7</v>
      </c>
      <c r="N9" s="114" t="s">
        <v>65</v>
      </c>
      <c r="Q9" s="113" t="s">
        <v>75</v>
      </c>
    </row>
    <row r="10" spans="2:17" x14ac:dyDescent="0.45">
      <c r="G10" s="113">
        <v>8</v>
      </c>
      <c r="N10" s="114" t="s">
        <v>66</v>
      </c>
    </row>
    <row r="11" spans="2:17" x14ac:dyDescent="0.45">
      <c r="G11" s="113">
        <v>9</v>
      </c>
      <c r="N11" s="114" t="s">
        <v>67</v>
      </c>
    </row>
    <row r="12" spans="2:17" x14ac:dyDescent="0.45">
      <c r="G12" s="113">
        <v>10</v>
      </c>
    </row>
    <row r="13" spans="2:17" x14ac:dyDescent="0.45">
      <c r="G13" s="113">
        <v>11</v>
      </c>
    </row>
    <row r="14" spans="2:17" x14ac:dyDescent="0.45">
      <c r="G14" s="113">
        <v>12</v>
      </c>
    </row>
    <row r="15" spans="2:17" x14ac:dyDescent="0.45">
      <c r="G15" s="113">
        <v>13</v>
      </c>
    </row>
    <row r="16" spans="2:17" x14ac:dyDescent="0.45">
      <c r="G16" s="113">
        <v>14</v>
      </c>
    </row>
    <row r="17" spans="7:11" x14ac:dyDescent="0.45">
      <c r="G17" s="113">
        <v>15</v>
      </c>
      <c r="K17" s="113" t="s">
        <v>68</v>
      </c>
    </row>
    <row r="18" spans="7:11" x14ac:dyDescent="0.45">
      <c r="G18" s="113">
        <v>16</v>
      </c>
      <c r="K18" s="113" t="s">
        <v>69</v>
      </c>
    </row>
    <row r="19" spans="7:11" x14ac:dyDescent="0.45">
      <c r="G19" s="113">
        <v>17</v>
      </c>
    </row>
    <row r="20" spans="7:11" x14ac:dyDescent="0.45">
      <c r="G20" s="113">
        <v>18</v>
      </c>
    </row>
    <row r="21" spans="7:11" x14ac:dyDescent="0.45">
      <c r="G21" s="113">
        <v>19</v>
      </c>
    </row>
    <row r="22" spans="7:11" x14ac:dyDescent="0.45">
      <c r="G22" s="113">
        <v>20</v>
      </c>
    </row>
    <row r="23" spans="7:11" x14ac:dyDescent="0.45">
      <c r="G23" s="113">
        <v>21</v>
      </c>
    </row>
    <row r="24" spans="7:11" x14ac:dyDescent="0.45">
      <c r="G24" s="113">
        <v>22</v>
      </c>
    </row>
    <row r="25" spans="7:11" x14ac:dyDescent="0.45">
      <c r="G25" s="113">
        <v>23</v>
      </c>
    </row>
    <row r="26" spans="7:11" x14ac:dyDescent="0.45">
      <c r="G26" s="113">
        <v>24</v>
      </c>
    </row>
    <row r="27" spans="7:11" x14ac:dyDescent="0.45">
      <c r="G27" s="113">
        <v>25</v>
      </c>
    </row>
    <row r="28" spans="7:11" x14ac:dyDescent="0.45">
      <c r="G28" s="113">
        <v>26</v>
      </c>
    </row>
    <row r="29" spans="7:11" x14ac:dyDescent="0.45">
      <c r="G29" s="113">
        <v>27</v>
      </c>
    </row>
    <row r="30" spans="7:11" x14ac:dyDescent="0.45">
      <c r="G30" s="113">
        <v>28</v>
      </c>
    </row>
    <row r="31" spans="7:11" x14ac:dyDescent="0.45">
      <c r="G31" s="113">
        <v>29</v>
      </c>
    </row>
    <row r="32" spans="7:11" x14ac:dyDescent="0.45">
      <c r="G32" s="113">
        <v>30</v>
      </c>
    </row>
    <row r="33" spans="7:7" x14ac:dyDescent="0.45">
      <c r="G33" s="113">
        <v>31</v>
      </c>
    </row>
    <row r="34" spans="7:7" x14ac:dyDescent="0.45">
      <c r="G34" s="113">
        <v>32</v>
      </c>
    </row>
    <row r="35" spans="7:7" x14ac:dyDescent="0.45">
      <c r="G35" s="113">
        <v>33</v>
      </c>
    </row>
    <row r="36" spans="7:7" x14ac:dyDescent="0.45">
      <c r="G36" s="113">
        <v>34</v>
      </c>
    </row>
    <row r="37" spans="7:7" x14ac:dyDescent="0.45">
      <c r="G37" s="113">
        <v>35</v>
      </c>
    </row>
    <row r="38" spans="7:7" x14ac:dyDescent="0.45">
      <c r="G38" s="113">
        <v>36</v>
      </c>
    </row>
    <row r="39" spans="7:7" x14ac:dyDescent="0.45">
      <c r="G39" s="113">
        <v>37</v>
      </c>
    </row>
    <row r="40" spans="7:7" x14ac:dyDescent="0.45">
      <c r="G40" s="113">
        <v>38</v>
      </c>
    </row>
    <row r="41" spans="7:7" x14ac:dyDescent="0.45">
      <c r="G41" s="113">
        <v>39</v>
      </c>
    </row>
    <row r="42" spans="7:7" x14ac:dyDescent="0.45">
      <c r="G42" s="113">
        <v>40</v>
      </c>
    </row>
    <row r="43" spans="7:7" x14ac:dyDescent="0.45">
      <c r="G43" s="113">
        <v>41</v>
      </c>
    </row>
    <row r="44" spans="7:7" x14ac:dyDescent="0.45">
      <c r="G44" s="113">
        <v>42</v>
      </c>
    </row>
    <row r="45" spans="7:7" x14ac:dyDescent="0.45">
      <c r="G45" s="113">
        <v>43</v>
      </c>
    </row>
    <row r="46" spans="7:7" x14ac:dyDescent="0.45">
      <c r="G46" s="113">
        <v>44</v>
      </c>
    </row>
    <row r="47" spans="7:7" x14ac:dyDescent="0.45">
      <c r="G47" s="113">
        <v>45</v>
      </c>
    </row>
    <row r="48" spans="7:7" x14ac:dyDescent="0.45">
      <c r="G48" s="113">
        <v>46</v>
      </c>
    </row>
    <row r="49" spans="7:7" x14ac:dyDescent="0.45">
      <c r="G49" s="113">
        <v>47</v>
      </c>
    </row>
    <row r="50" spans="7:7" x14ac:dyDescent="0.45">
      <c r="G50" s="113">
        <v>48</v>
      </c>
    </row>
    <row r="51" spans="7:7" x14ac:dyDescent="0.45">
      <c r="G51" s="113">
        <v>49</v>
      </c>
    </row>
    <row r="52" spans="7:7" x14ac:dyDescent="0.45">
      <c r="G52" s="113">
        <v>50</v>
      </c>
    </row>
    <row r="53" spans="7:7" x14ac:dyDescent="0.45">
      <c r="G53" s="113">
        <v>51</v>
      </c>
    </row>
    <row r="54" spans="7:7" x14ac:dyDescent="0.45">
      <c r="G54" s="113">
        <v>52</v>
      </c>
    </row>
    <row r="55" spans="7:7" x14ac:dyDescent="0.45">
      <c r="G55" s="113">
        <v>53</v>
      </c>
    </row>
    <row r="56" spans="7:7" x14ac:dyDescent="0.45">
      <c r="G56" s="113">
        <v>54</v>
      </c>
    </row>
    <row r="57" spans="7:7" x14ac:dyDescent="0.45">
      <c r="G57" s="113">
        <v>55</v>
      </c>
    </row>
    <row r="58" spans="7:7" x14ac:dyDescent="0.45">
      <c r="G58" s="113">
        <v>56</v>
      </c>
    </row>
    <row r="59" spans="7:7" x14ac:dyDescent="0.45">
      <c r="G59" s="113">
        <v>57</v>
      </c>
    </row>
    <row r="60" spans="7:7" x14ac:dyDescent="0.45">
      <c r="G60" s="113">
        <v>58</v>
      </c>
    </row>
    <row r="61" spans="7:7" x14ac:dyDescent="0.45">
      <c r="G61" s="113">
        <v>59</v>
      </c>
    </row>
    <row r="62" spans="7:7" x14ac:dyDescent="0.45">
      <c r="G62" s="113">
        <v>60</v>
      </c>
    </row>
    <row r="63" spans="7:7" x14ac:dyDescent="0.45">
      <c r="G63" s="113">
        <v>61</v>
      </c>
    </row>
    <row r="64" spans="7:7" x14ac:dyDescent="0.45">
      <c r="G64" s="113">
        <v>62</v>
      </c>
    </row>
    <row r="65" spans="7:7" x14ac:dyDescent="0.45">
      <c r="G65" s="113">
        <v>63</v>
      </c>
    </row>
    <row r="66" spans="7:7" x14ac:dyDescent="0.45">
      <c r="G66" s="113">
        <v>64</v>
      </c>
    </row>
    <row r="67" spans="7:7" x14ac:dyDescent="0.45">
      <c r="G67" s="113">
        <v>65</v>
      </c>
    </row>
    <row r="68" spans="7:7" x14ac:dyDescent="0.45">
      <c r="G68" s="113">
        <v>66</v>
      </c>
    </row>
    <row r="69" spans="7:7" x14ac:dyDescent="0.45">
      <c r="G69" s="113">
        <v>67</v>
      </c>
    </row>
    <row r="70" spans="7:7" x14ac:dyDescent="0.45">
      <c r="G70" s="113">
        <v>68</v>
      </c>
    </row>
    <row r="71" spans="7:7" x14ac:dyDescent="0.45">
      <c r="G71" s="113">
        <v>69</v>
      </c>
    </row>
    <row r="72" spans="7:7" x14ac:dyDescent="0.45">
      <c r="G72" s="113">
        <v>70</v>
      </c>
    </row>
    <row r="73" spans="7:7" x14ac:dyDescent="0.45">
      <c r="G73" s="113">
        <v>71</v>
      </c>
    </row>
    <row r="74" spans="7:7" x14ac:dyDescent="0.45">
      <c r="G74" s="113">
        <v>72</v>
      </c>
    </row>
    <row r="75" spans="7:7" x14ac:dyDescent="0.45">
      <c r="G75" s="113">
        <v>73</v>
      </c>
    </row>
    <row r="76" spans="7:7" x14ac:dyDescent="0.45">
      <c r="G76" s="113">
        <v>74</v>
      </c>
    </row>
    <row r="77" spans="7:7" x14ac:dyDescent="0.45">
      <c r="G77" s="113">
        <v>75</v>
      </c>
    </row>
    <row r="78" spans="7:7" x14ac:dyDescent="0.45">
      <c r="G78" s="113">
        <v>76</v>
      </c>
    </row>
    <row r="79" spans="7:7" x14ac:dyDescent="0.45">
      <c r="G79" s="113">
        <v>77</v>
      </c>
    </row>
    <row r="80" spans="7:7" x14ac:dyDescent="0.45">
      <c r="G80" s="113">
        <v>78</v>
      </c>
    </row>
    <row r="81" spans="7:7" x14ac:dyDescent="0.45">
      <c r="G81" s="113">
        <v>79</v>
      </c>
    </row>
    <row r="82" spans="7:7" x14ac:dyDescent="0.45">
      <c r="G82" s="113">
        <v>80</v>
      </c>
    </row>
    <row r="83" spans="7:7" x14ac:dyDescent="0.45">
      <c r="G83" s="113">
        <v>81</v>
      </c>
    </row>
    <row r="84" spans="7:7" x14ac:dyDescent="0.45">
      <c r="G84" s="113">
        <v>82</v>
      </c>
    </row>
    <row r="85" spans="7:7" x14ac:dyDescent="0.45">
      <c r="G85" s="113">
        <v>83</v>
      </c>
    </row>
    <row r="86" spans="7:7" x14ac:dyDescent="0.45">
      <c r="G86" s="113">
        <v>84</v>
      </c>
    </row>
    <row r="87" spans="7:7" x14ac:dyDescent="0.45">
      <c r="G87" s="113">
        <v>85</v>
      </c>
    </row>
    <row r="88" spans="7:7" x14ac:dyDescent="0.45">
      <c r="G88" s="113">
        <v>86</v>
      </c>
    </row>
    <row r="89" spans="7:7" x14ac:dyDescent="0.45">
      <c r="G89" s="113">
        <v>87</v>
      </c>
    </row>
    <row r="90" spans="7:7" x14ac:dyDescent="0.45">
      <c r="G90" s="113">
        <v>88</v>
      </c>
    </row>
    <row r="91" spans="7:7" x14ac:dyDescent="0.45">
      <c r="G91" s="113">
        <v>89</v>
      </c>
    </row>
    <row r="92" spans="7:7" x14ac:dyDescent="0.45">
      <c r="G92" s="113">
        <v>90</v>
      </c>
    </row>
    <row r="93" spans="7:7" x14ac:dyDescent="0.45">
      <c r="G93" s="113">
        <v>91</v>
      </c>
    </row>
    <row r="94" spans="7:7" x14ac:dyDescent="0.45">
      <c r="G94" s="113">
        <v>92</v>
      </c>
    </row>
    <row r="95" spans="7:7" x14ac:dyDescent="0.45">
      <c r="G95" s="113">
        <v>93</v>
      </c>
    </row>
    <row r="96" spans="7:7" x14ac:dyDescent="0.45">
      <c r="G96" s="113">
        <v>94</v>
      </c>
    </row>
    <row r="97" spans="7:7" x14ac:dyDescent="0.45">
      <c r="G97" s="113">
        <v>95</v>
      </c>
    </row>
    <row r="98" spans="7:7" x14ac:dyDescent="0.45">
      <c r="G98" s="113">
        <v>96</v>
      </c>
    </row>
    <row r="99" spans="7:7" x14ac:dyDescent="0.45">
      <c r="G99" s="113">
        <v>97</v>
      </c>
    </row>
    <row r="100" spans="7:7" x14ac:dyDescent="0.45">
      <c r="G100" s="113">
        <v>98</v>
      </c>
    </row>
    <row r="101" spans="7:7" x14ac:dyDescent="0.45">
      <c r="G101" s="113">
        <v>99</v>
      </c>
    </row>
    <row r="102" spans="7:7" x14ac:dyDescent="0.45">
      <c r="G102" s="113">
        <v>100</v>
      </c>
    </row>
    <row r="103" spans="7:7" x14ac:dyDescent="0.45">
      <c r="G103" s="113">
        <v>101</v>
      </c>
    </row>
    <row r="104" spans="7:7" x14ac:dyDescent="0.45">
      <c r="G104" s="113">
        <v>102</v>
      </c>
    </row>
    <row r="105" spans="7:7" x14ac:dyDescent="0.45">
      <c r="G105" s="113">
        <v>103</v>
      </c>
    </row>
    <row r="106" spans="7:7" x14ac:dyDescent="0.45">
      <c r="G106" s="113">
        <v>104</v>
      </c>
    </row>
    <row r="107" spans="7:7" x14ac:dyDescent="0.45">
      <c r="G107" s="113">
        <v>105</v>
      </c>
    </row>
    <row r="108" spans="7:7" x14ac:dyDescent="0.45">
      <c r="G108" s="113">
        <v>106</v>
      </c>
    </row>
    <row r="109" spans="7:7" x14ac:dyDescent="0.45">
      <c r="G109" s="113">
        <v>107</v>
      </c>
    </row>
    <row r="110" spans="7:7" x14ac:dyDescent="0.45">
      <c r="G110" s="113">
        <v>108</v>
      </c>
    </row>
    <row r="111" spans="7:7" x14ac:dyDescent="0.45">
      <c r="G111" s="113">
        <v>109</v>
      </c>
    </row>
    <row r="112" spans="7:7" x14ac:dyDescent="0.45">
      <c r="G112" s="113">
        <v>110</v>
      </c>
    </row>
    <row r="113" spans="7:7" x14ac:dyDescent="0.45">
      <c r="G113" s="113">
        <v>111</v>
      </c>
    </row>
    <row r="114" spans="7:7" x14ac:dyDescent="0.45">
      <c r="G114" s="113">
        <v>112</v>
      </c>
    </row>
    <row r="115" spans="7:7" x14ac:dyDescent="0.45">
      <c r="G115" s="113">
        <v>113</v>
      </c>
    </row>
    <row r="116" spans="7:7" x14ac:dyDescent="0.45">
      <c r="G116" s="113">
        <v>114</v>
      </c>
    </row>
    <row r="117" spans="7:7" x14ac:dyDescent="0.45">
      <c r="G117" s="113">
        <v>115</v>
      </c>
    </row>
    <row r="118" spans="7:7" x14ac:dyDescent="0.45">
      <c r="G118" s="113">
        <v>116</v>
      </c>
    </row>
    <row r="119" spans="7:7" x14ac:dyDescent="0.45">
      <c r="G119" s="113">
        <v>117</v>
      </c>
    </row>
    <row r="120" spans="7:7" x14ac:dyDescent="0.45">
      <c r="G120" s="113">
        <v>118</v>
      </c>
    </row>
    <row r="121" spans="7:7" x14ac:dyDescent="0.45">
      <c r="G121" s="113">
        <v>119</v>
      </c>
    </row>
    <row r="122" spans="7:7" x14ac:dyDescent="0.45">
      <c r="G122" s="113">
        <v>120</v>
      </c>
    </row>
    <row r="123" spans="7:7" x14ac:dyDescent="0.45">
      <c r="G123" s="113">
        <v>121</v>
      </c>
    </row>
    <row r="124" spans="7:7" x14ac:dyDescent="0.45">
      <c r="G124" s="113">
        <v>122</v>
      </c>
    </row>
    <row r="125" spans="7:7" x14ac:dyDescent="0.45">
      <c r="G125" s="113">
        <v>123</v>
      </c>
    </row>
    <row r="126" spans="7:7" x14ac:dyDescent="0.45">
      <c r="G126" s="113">
        <v>124</v>
      </c>
    </row>
    <row r="127" spans="7:7" x14ac:dyDescent="0.45">
      <c r="G127" s="113">
        <v>125</v>
      </c>
    </row>
    <row r="128" spans="7:7" x14ac:dyDescent="0.45">
      <c r="G128" s="113">
        <v>126</v>
      </c>
    </row>
    <row r="129" spans="7:7" x14ac:dyDescent="0.45">
      <c r="G129" s="113">
        <v>127</v>
      </c>
    </row>
    <row r="130" spans="7:7" x14ac:dyDescent="0.45">
      <c r="G130" s="113">
        <v>128</v>
      </c>
    </row>
    <row r="131" spans="7:7" x14ac:dyDescent="0.45">
      <c r="G131" s="113">
        <v>129</v>
      </c>
    </row>
    <row r="132" spans="7:7" x14ac:dyDescent="0.45">
      <c r="G132" s="113">
        <v>130</v>
      </c>
    </row>
  </sheetData>
  <sortState ref="Q4:Q9">
    <sortCondition ref="Q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132"/>
  <sheetViews>
    <sheetView zoomScale="70" zoomScaleNormal="7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23" sqref="D23"/>
    </sheetView>
  </sheetViews>
  <sheetFormatPr defaultRowHeight="14.25" x14ac:dyDescent="0.45"/>
  <cols>
    <col min="1" max="2" width="27.3984375" customWidth="1"/>
    <col min="3" max="3" width="8.1328125" customWidth="1"/>
    <col min="4" max="4" width="28.1328125" customWidth="1"/>
    <col min="10" max="10" width="10.265625" customWidth="1"/>
    <col min="11" max="11" width="11" customWidth="1"/>
  </cols>
  <sheetData>
    <row r="1" spans="1:11" ht="67.5" customHeight="1" x14ac:dyDescent="0.45">
      <c r="A1" s="4" t="s">
        <v>0</v>
      </c>
      <c r="B1" s="4" t="s">
        <v>3</v>
      </c>
      <c r="C1" s="4"/>
      <c r="D1" s="4" t="s">
        <v>31</v>
      </c>
      <c r="E1" s="5" t="s">
        <v>26</v>
      </c>
      <c r="F1" s="4" t="s">
        <v>27</v>
      </c>
      <c r="G1" s="6" t="s">
        <v>28</v>
      </c>
      <c r="H1" s="4" t="s">
        <v>29</v>
      </c>
      <c r="I1" s="7" t="s">
        <v>30</v>
      </c>
      <c r="J1" s="4" t="s">
        <v>32</v>
      </c>
      <c r="K1" s="4" t="s">
        <v>33</v>
      </c>
    </row>
    <row r="2" spans="1:11" ht="15" customHeight="1" x14ac:dyDescent="0.45">
      <c r="A2" s="8" t="str">
        <f>'Údaje o zamestnancovi'!A10</f>
        <v xml:space="preserve"> </v>
      </c>
      <c r="B2" s="75" t="e">
        <f>'Údaje o zamestnancovi'!#REF!</f>
        <v>#REF!</v>
      </c>
      <c r="C2" s="8">
        <f>'Údaje o zamestnancovi'!B10</f>
        <v>0</v>
      </c>
      <c r="D2" s="1" t="str">
        <f>'Údaje o zamestnancovi'!V10</f>
        <v xml:space="preserve"> </v>
      </c>
      <c r="E2" s="2">
        <f>COUNTIFS('Zoznam klientov'!$H$9:$H$308,"II",'Zoznam klientov'!$B$9:$B$308,Monitor!C2)</f>
        <v>0</v>
      </c>
      <c r="F2" s="2">
        <f>COUNTIFS('Zoznam klientov'!$H$9:$H$308,"III",'Zoznam klientov'!$B$9:$B$308,Monitor!C2)</f>
        <v>0</v>
      </c>
      <c r="G2" s="2">
        <f>COUNTIFS('Zoznam klientov'!$H$9:$H$308,"IV",'Zoznam klientov'!$B$9:$B$308,Monitor!C2)</f>
        <v>0</v>
      </c>
      <c r="H2" s="2">
        <f>COUNTIFS('Zoznam klientov'!$H$9:$H$308,"V",'Zoznam klientov'!$B$9:$B$308,Monitor!C2)</f>
        <v>0</v>
      </c>
      <c r="I2" s="2">
        <f>COUNTIFS('Zoznam klientov'!$H$9:$H$308,"VI",'Zoznam klientov'!$B$9:$B$308,Monitor!C2)</f>
        <v>0</v>
      </c>
      <c r="J2" s="2">
        <f>COUNTIFS('Zoznam klientov'!$G$9:$G$308,"žena",'Zoznam klientov'!$B$9:$B$308,C2)</f>
        <v>0</v>
      </c>
      <c r="K2" s="2">
        <f>COUNTIFS('Zoznam klientov'!$G$9:$G$308,"muž",'Zoznam klientov'!$B$9:$B$308,C2)</f>
        <v>0</v>
      </c>
    </row>
    <row r="3" spans="1:11" ht="15" customHeight="1" x14ac:dyDescent="0.45">
      <c r="A3" s="8" t="str">
        <f>'Údaje o zamestnancovi'!A11</f>
        <v xml:space="preserve"> </v>
      </c>
      <c r="B3" s="75" t="e">
        <f>'Údaje o zamestnancovi'!#REF!</f>
        <v>#REF!</v>
      </c>
      <c r="C3" s="8">
        <f>'Údaje o zamestnancovi'!B11</f>
        <v>0</v>
      </c>
      <c r="D3" s="1" t="str">
        <f>'Údaje o zamestnancovi'!V11</f>
        <v xml:space="preserve"> </v>
      </c>
      <c r="E3" s="2">
        <f>COUNTIFS('Zoznam klientov'!$H$9:$H$308,"II",'Zoznam klientov'!$B$9:$B$308,Monitor!C3)</f>
        <v>0</v>
      </c>
      <c r="F3" s="2">
        <f>COUNTIFS('Zoznam klientov'!$H$9:$H$308,"III",'Zoznam klientov'!$B$9:$B$308,Monitor!C3)</f>
        <v>0</v>
      </c>
      <c r="G3" s="2">
        <f>COUNTIFS('Zoznam klientov'!$H$9:$H$308,"IV",'Zoznam klientov'!$B$9:$B$308,Monitor!C3)</f>
        <v>0</v>
      </c>
      <c r="H3" s="2">
        <f>COUNTIFS('Zoznam klientov'!$H$9:$H$308,"V",'Zoznam klientov'!$B$9:$B$308,Monitor!C3)</f>
        <v>0</v>
      </c>
      <c r="I3" s="2">
        <f>COUNTIFS('Zoznam klientov'!$H$9:$H$308,"VI",'Zoznam klientov'!$B$9:$B$308,Monitor!C3)</f>
        <v>0</v>
      </c>
      <c r="J3" s="2">
        <f>COUNTIFS('Zoznam klientov'!$G$9:$G$308,"žena",'Zoznam klientov'!$B$9:$B$308,C3)</f>
        <v>0</v>
      </c>
      <c r="K3" s="2">
        <f>COUNTIFS('Zoznam klientov'!$G$9:$G$308,"muž",'Zoznam klientov'!$B$9:$B$308,C3)</f>
        <v>0</v>
      </c>
    </row>
    <row r="4" spans="1:11" ht="15" customHeight="1" x14ac:dyDescent="0.45">
      <c r="A4" s="8" t="str">
        <f>'Údaje o zamestnancovi'!A12</f>
        <v xml:space="preserve"> </v>
      </c>
      <c r="B4" s="75" t="e">
        <f>'Údaje o zamestnancovi'!#REF!</f>
        <v>#REF!</v>
      </c>
      <c r="C4" s="8">
        <f>'Údaje o zamestnancovi'!B12</f>
        <v>0</v>
      </c>
      <c r="D4" s="1" t="str">
        <f>'Údaje o zamestnancovi'!V12</f>
        <v xml:space="preserve"> </v>
      </c>
      <c r="E4" s="2">
        <f>COUNTIFS('Zoznam klientov'!$H$9:$H$308,"II",'Zoznam klientov'!$B$9:$B$308,Monitor!C4)</f>
        <v>0</v>
      </c>
      <c r="F4" s="2">
        <f>COUNTIFS('Zoznam klientov'!$H$9:$H$308,"III",'Zoznam klientov'!$B$9:$B$308,Monitor!C4)</f>
        <v>0</v>
      </c>
      <c r="G4" s="2">
        <f>COUNTIFS('Zoznam klientov'!$H$9:$H$308,"IV",'Zoznam klientov'!$B$9:$B$308,Monitor!C4)</f>
        <v>0</v>
      </c>
      <c r="H4" s="2">
        <f>COUNTIFS('Zoznam klientov'!$H$9:$H$308,"V",'Zoznam klientov'!$B$9:$B$308,Monitor!C4)</f>
        <v>0</v>
      </c>
      <c r="I4" s="2">
        <f>COUNTIFS('Zoznam klientov'!$H$9:$H$308,"VI",'Zoznam klientov'!$B$9:$B$308,Monitor!C4)</f>
        <v>0</v>
      </c>
      <c r="J4" s="2">
        <f>COUNTIFS('Zoznam klientov'!$G$9:$G$308,"žena",'Zoznam klientov'!$B$9:$B$308,C4)</f>
        <v>0</v>
      </c>
      <c r="K4" s="2">
        <f>COUNTIFS('Zoznam klientov'!$G$9:$G$308,"muž",'Zoznam klientov'!$B$9:$B$308,C4)</f>
        <v>0</v>
      </c>
    </row>
    <row r="5" spans="1:11" ht="15" customHeight="1" x14ac:dyDescent="0.45">
      <c r="A5" s="8" t="str">
        <f>'Údaje o zamestnancovi'!A13</f>
        <v xml:space="preserve"> </v>
      </c>
      <c r="B5" s="75" t="e">
        <f>'Údaje o zamestnancovi'!#REF!</f>
        <v>#REF!</v>
      </c>
      <c r="C5" s="8">
        <f>'Údaje o zamestnancovi'!B13</f>
        <v>0</v>
      </c>
      <c r="D5" s="1" t="str">
        <f>'Údaje o zamestnancovi'!V13</f>
        <v xml:space="preserve"> </v>
      </c>
      <c r="E5" s="2">
        <f>COUNTIFS('Zoznam klientov'!$H$9:$H$308,"II",'Zoznam klientov'!$B$9:$B$308,Monitor!C5)</f>
        <v>0</v>
      </c>
      <c r="F5" s="2">
        <f>COUNTIFS('Zoznam klientov'!$H$9:$H$308,"III",'Zoznam klientov'!$B$9:$B$308,Monitor!C5)</f>
        <v>0</v>
      </c>
      <c r="G5" s="2">
        <f>COUNTIFS('Zoznam klientov'!$H$9:$H$308,"IV",'Zoznam klientov'!$B$9:$B$308,Monitor!C5)</f>
        <v>0</v>
      </c>
      <c r="H5" s="2">
        <f>COUNTIFS('Zoznam klientov'!$H$9:$H$308,"V",'Zoznam klientov'!$B$9:$B$308,Monitor!C5)</f>
        <v>0</v>
      </c>
      <c r="I5" s="2">
        <f>COUNTIFS('Zoznam klientov'!$H$9:$H$308,"VI",'Zoznam klientov'!$B$9:$B$308,Monitor!C5)</f>
        <v>0</v>
      </c>
      <c r="J5" s="2">
        <f>COUNTIFS('Zoznam klientov'!$G$9:$G$308,"žena",'Zoznam klientov'!$B$9:$B$308,C5)</f>
        <v>0</v>
      </c>
      <c r="K5" s="2">
        <f>COUNTIFS('Zoznam klientov'!$G$9:$G$308,"muž",'Zoznam klientov'!$B$9:$B$308,C5)</f>
        <v>0</v>
      </c>
    </row>
    <row r="6" spans="1:11" ht="15" customHeight="1" x14ac:dyDescent="0.45">
      <c r="A6" s="8" t="str">
        <f>'Údaje o zamestnancovi'!A14</f>
        <v xml:space="preserve"> </v>
      </c>
      <c r="B6" s="75" t="e">
        <f>'Údaje o zamestnancovi'!#REF!</f>
        <v>#REF!</v>
      </c>
      <c r="C6" s="8">
        <f>'Údaje o zamestnancovi'!B14</f>
        <v>0</v>
      </c>
      <c r="D6" s="1" t="str">
        <f>'Údaje o zamestnancovi'!V14</f>
        <v xml:space="preserve"> </v>
      </c>
      <c r="E6" s="2">
        <f>COUNTIFS('Zoznam klientov'!$H$9:$H$308,"II",'Zoznam klientov'!$B$9:$B$308,Monitor!C6)</f>
        <v>0</v>
      </c>
      <c r="F6" s="2">
        <f>COUNTIFS('Zoznam klientov'!$H$9:$H$308,"III",'Zoznam klientov'!$B$9:$B$308,Monitor!C6)</f>
        <v>0</v>
      </c>
      <c r="G6" s="2">
        <f>COUNTIFS('Zoznam klientov'!$H$9:$H$308,"IV",'Zoznam klientov'!$B$9:$B$308,Monitor!C6)</f>
        <v>0</v>
      </c>
      <c r="H6" s="2">
        <f>COUNTIFS('Zoznam klientov'!$H$9:$H$308,"V",'Zoznam klientov'!$B$9:$B$308,Monitor!C6)</f>
        <v>0</v>
      </c>
      <c r="I6" s="2">
        <f>COUNTIFS('Zoznam klientov'!$H$9:$H$308,"VI",'Zoznam klientov'!$B$9:$B$308,Monitor!C6)</f>
        <v>0</v>
      </c>
      <c r="J6" s="2">
        <f>COUNTIFS('Zoznam klientov'!$G$9:$G$308,"žena",'Zoznam klientov'!$B$9:$B$308,C6)</f>
        <v>0</v>
      </c>
      <c r="K6" s="2">
        <f>COUNTIFS('Zoznam klientov'!$G$9:$G$308,"muž",'Zoznam klientov'!$B$9:$B$308,C6)</f>
        <v>0</v>
      </c>
    </row>
    <row r="7" spans="1:11" x14ac:dyDescent="0.45">
      <c r="A7" s="8" t="str">
        <f>'Údaje o zamestnancovi'!A15</f>
        <v xml:space="preserve"> </v>
      </c>
      <c r="B7" s="75" t="e">
        <f>'Údaje o zamestnancovi'!#REF!</f>
        <v>#REF!</v>
      </c>
      <c r="C7" s="8">
        <f>'Údaje o zamestnancovi'!B15</f>
        <v>0</v>
      </c>
      <c r="D7" s="1" t="str">
        <f>'Údaje o zamestnancovi'!V15</f>
        <v xml:space="preserve"> </v>
      </c>
      <c r="E7" s="2">
        <f>COUNTIFS('Zoznam klientov'!$H$9:$H$308,"II",'Zoznam klientov'!$B$9:$B$308,Monitor!C7)</f>
        <v>0</v>
      </c>
      <c r="F7" s="2">
        <f>COUNTIFS('Zoznam klientov'!$H$9:$H$308,"III",'Zoznam klientov'!$B$9:$B$308,Monitor!C7)</f>
        <v>0</v>
      </c>
      <c r="G7" s="2">
        <f>COUNTIFS('Zoznam klientov'!$H$9:$H$308,"IV",'Zoznam klientov'!$B$9:$B$308,Monitor!C7)</f>
        <v>0</v>
      </c>
      <c r="H7" s="2">
        <f>COUNTIFS('Zoznam klientov'!$H$9:$H$308,"V",'Zoznam klientov'!$B$9:$B$308,Monitor!C7)</f>
        <v>0</v>
      </c>
      <c r="I7" s="2">
        <f>COUNTIFS('Zoznam klientov'!$H$9:$H$308,"VI",'Zoznam klientov'!$B$9:$B$308,Monitor!C7)</f>
        <v>0</v>
      </c>
      <c r="J7" s="2">
        <f>COUNTIFS('Zoznam klientov'!$G$9:$G$308,"žena",'Zoznam klientov'!$B$9:$B$308,C7)</f>
        <v>0</v>
      </c>
      <c r="K7" s="2">
        <f>COUNTIFS('Zoznam klientov'!$G$9:$G$308,"muž",'Zoznam klientov'!$B$9:$B$308,C7)</f>
        <v>0</v>
      </c>
    </row>
    <row r="8" spans="1:11" x14ac:dyDescent="0.45">
      <c r="A8" s="8" t="str">
        <f>'Údaje o zamestnancovi'!A16</f>
        <v xml:space="preserve"> </v>
      </c>
      <c r="B8" s="75" t="e">
        <f>'Údaje o zamestnancovi'!#REF!</f>
        <v>#REF!</v>
      </c>
      <c r="C8" s="8">
        <f>'Údaje o zamestnancovi'!B16</f>
        <v>0</v>
      </c>
      <c r="D8" s="1" t="str">
        <f>'Údaje o zamestnancovi'!V16</f>
        <v xml:space="preserve"> </v>
      </c>
      <c r="E8" s="2">
        <f>COUNTIFS('Zoznam klientov'!$H$9:$H$308,"II",'Zoznam klientov'!$B$9:$B$308,Monitor!C8)</f>
        <v>0</v>
      </c>
      <c r="F8" s="2">
        <f>COUNTIFS('Zoznam klientov'!$H$9:$H$308,"III",'Zoznam klientov'!$B$9:$B$308,Monitor!C8)</f>
        <v>0</v>
      </c>
      <c r="G8" s="2">
        <f>COUNTIFS('Zoznam klientov'!$H$9:$H$308,"IV",'Zoznam klientov'!$B$9:$B$308,Monitor!C8)</f>
        <v>0</v>
      </c>
      <c r="H8" s="2">
        <f>COUNTIFS('Zoznam klientov'!$H$9:$H$308,"V",'Zoznam klientov'!$B$9:$B$308,Monitor!C8)</f>
        <v>0</v>
      </c>
      <c r="I8" s="2">
        <f>COUNTIFS('Zoznam klientov'!$H$9:$H$308,"VI",'Zoznam klientov'!$B$9:$B$308,Monitor!C8)</f>
        <v>0</v>
      </c>
      <c r="J8" s="2">
        <f>COUNTIFS('Zoznam klientov'!$G$9:$G$308,"žena",'Zoznam klientov'!$B$9:$B$308,C8)</f>
        <v>0</v>
      </c>
      <c r="K8" s="2">
        <f>COUNTIFS('Zoznam klientov'!$G$9:$G$308,"muž",'Zoznam klientov'!$B$9:$B$308,C8)</f>
        <v>0</v>
      </c>
    </row>
    <row r="9" spans="1:11" x14ac:dyDescent="0.45">
      <c r="A9" s="8" t="str">
        <f>'Údaje o zamestnancovi'!A17</f>
        <v xml:space="preserve"> </v>
      </c>
      <c r="B9" s="75" t="e">
        <f>'Údaje o zamestnancovi'!#REF!</f>
        <v>#REF!</v>
      </c>
      <c r="C9" s="8">
        <f>'Údaje o zamestnancovi'!B17</f>
        <v>0</v>
      </c>
      <c r="D9" s="1" t="str">
        <f>'Údaje o zamestnancovi'!V17</f>
        <v xml:space="preserve"> </v>
      </c>
      <c r="E9" s="2">
        <f>COUNTIFS('Zoznam klientov'!$H$9:$H$308,"II",'Zoznam klientov'!$B$9:$B$308,Monitor!C9)</f>
        <v>0</v>
      </c>
      <c r="F9" s="2">
        <f>COUNTIFS('Zoznam klientov'!$H$9:$H$308,"III",'Zoznam klientov'!$B$9:$B$308,Monitor!C9)</f>
        <v>0</v>
      </c>
      <c r="G9" s="2">
        <f>COUNTIFS('Zoznam klientov'!$H$9:$H$308,"IV",'Zoznam klientov'!$B$9:$B$308,Monitor!C9)</f>
        <v>0</v>
      </c>
      <c r="H9" s="2">
        <f>COUNTIFS('Zoznam klientov'!$H$9:$H$308,"V",'Zoznam klientov'!$B$9:$B$308,Monitor!C9)</f>
        <v>0</v>
      </c>
      <c r="I9" s="2">
        <f>COUNTIFS('Zoznam klientov'!$H$9:$H$308,"VI",'Zoznam klientov'!$B$9:$B$308,Monitor!C9)</f>
        <v>0</v>
      </c>
      <c r="J9" s="2">
        <f>COUNTIFS('Zoznam klientov'!$G$9:$G$308,"žena",'Zoznam klientov'!$B$9:$B$308,C9)</f>
        <v>0</v>
      </c>
      <c r="K9" s="2">
        <f>COUNTIFS('Zoznam klientov'!$G$9:$G$308,"muž",'Zoznam klientov'!$B$9:$B$308,C9)</f>
        <v>0</v>
      </c>
    </row>
    <row r="10" spans="1:11" x14ac:dyDescent="0.45">
      <c r="A10" s="8" t="str">
        <f>'Údaje o zamestnancovi'!A18</f>
        <v xml:space="preserve"> </v>
      </c>
      <c r="B10" s="75" t="e">
        <f>'Údaje o zamestnancovi'!#REF!</f>
        <v>#REF!</v>
      </c>
      <c r="C10" s="8">
        <f>'Údaje o zamestnancovi'!B18</f>
        <v>0</v>
      </c>
      <c r="D10" s="1" t="str">
        <f>'Údaje o zamestnancovi'!V18</f>
        <v xml:space="preserve"> </v>
      </c>
      <c r="E10" s="2">
        <f>COUNTIFS('Zoznam klientov'!$H$9:$H$308,"II",'Zoznam klientov'!$B$9:$B$308,Monitor!C10)</f>
        <v>0</v>
      </c>
      <c r="F10" s="2">
        <f>COUNTIFS('Zoznam klientov'!$H$9:$H$308,"III",'Zoznam klientov'!$B$9:$B$308,Monitor!C10)</f>
        <v>0</v>
      </c>
      <c r="G10" s="2">
        <f>COUNTIFS('Zoznam klientov'!$H$9:$H$308,"IV",'Zoznam klientov'!$B$9:$B$308,Monitor!C10)</f>
        <v>0</v>
      </c>
      <c r="H10" s="2">
        <f>COUNTIFS('Zoznam klientov'!$H$9:$H$308,"V",'Zoznam klientov'!$B$9:$B$308,Monitor!C10)</f>
        <v>0</v>
      </c>
      <c r="I10" s="2">
        <f>COUNTIFS('Zoznam klientov'!$H$9:$H$308,"VI",'Zoznam klientov'!$B$9:$B$308,Monitor!C10)</f>
        <v>0</v>
      </c>
      <c r="J10" s="2">
        <f>COUNTIFS('Zoznam klientov'!$G$9:$G$308,"žena",'Zoznam klientov'!$B$9:$B$308,C10)</f>
        <v>0</v>
      </c>
      <c r="K10" s="2">
        <f>COUNTIFS('Zoznam klientov'!$G$9:$G$308,"muž",'Zoznam klientov'!$B$9:$B$308,C10)</f>
        <v>0</v>
      </c>
    </row>
    <row r="11" spans="1:11" x14ac:dyDescent="0.45">
      <c r="A11" s="8" t="str">
        <f>'Údaje o zamestnancovi'!A19</f>
        <v xml:space="preserve"> </v>
      </c>
      <c r="B11" s="75" t="e">
        <f>'Údaje o zamestnancovi'!#REF!</f>
        <v>#REF!</v>
      </c>
      <c r="C11" s="8">
        <f>'Údaje o zamestnancovi'!B19</f>
        <v>0</v>
      </c>
      <c r="D11" s="1" t="str">
        <f>'Údaje o zamestnancovi'!V19</f>
        <v xml:space="preserve"> </v>
      </c>
      <c r="E11" s="2">
        <f>COUNTIFS('Zoznam klientov'!$H$9:$H$308,"II",'Zoznam klientov'!$B$9:$B$308,Monitor!C11)</f>
        <v>0</v>
      </c>
      <c r="F11" s="2">
        <f>COUNTIFS('Zoznam klientov'!$H$9:$H$308,"III",'Zoznam klientov'!$B$9:$B$308,Monitor!C11)</f>
        <v>0</v>
      </c>
      <c r="G11" s="2">
        <f>COUNTIFS('Zoznam klientov'!$H$9:$H$308,"IV",'Zoznam klientov'!$B$9:$B$308,Monitor!C11)</f>
        <v>0</v>
      </c>
      <c r="H11" s="2">
        <f>COUNTIFS('Zoznam klientov'!$H$9:$H$308,"V",'Zoznam klientov'!$B$9:$B$308,Monitor!C11)</f>
        <v>0</v>
      </c>
      <c r="I11" s="2">
        <f>COUNTIFS('Zoznam klientov'!$H$9:$H$308,"VI",'Zoznam klientov'!$B$9:$B$308,Monitor!C11)</f>
        <v>0</v>
      </c>
      <c r="J11" s="2">
        <f>COUNTIFS('Zoznam klientov'!$G$9:$G$308,"žena",'Zoznam klientov'!$B$9:$B$308,C11)</f>
        <v>0</v>
      </c>
      <c r="K11" s="2">
        <f>COUNTIFS('Zoznam klientov'!$G$9:$G$308,"muž",'Zoznam klientov'!$B$9:$B$308,C11)</f>
        <v>0</v>
      </c>
    </row>
    <row r="12" spans="1:11" x14ac:dyDescent="0.45">
      <c r="A12" s="8" t="str">
        <f>'Údaje o zamestnancovi'!A20</f>
        <v xml:space="preserve"> </v>
      </c>
      <c r="B12" s="75" t="e">
        <f>'Údaje o zamestnancovi'!#REF!</f>
        <v>#REF!</v>
      </c>
      <c r="C12" s="8">
        <f>'Údaje o zamestnancovi'!B20</f>
        <v>0</v>
      </c>
      <c r="D12" s="1" t="str">
        <f>'Údaje o zamestnancovi'!V20</f>
        <v xml:space="preserve"> </v>
      </c>
      <c r="E12" s="2">
        <f>COUNTIFS('Zoznam klientov'!$H$9:$H$308,"II",'Zoznam klientov'!$B$9:$B$308,Monitor!C12)</f>
        <v>0</v>
      </c>
      <c r="F12" s="2">
        <f>COUNTIFS('Zoznam klientov'!$H$9:$H$308,"III",'Zoznam klientov'!$B$9:$B$308,Monitor!C12)</f>
        <v>0</v>
      </c>
      <c r="G12" s="2">
        <f>COUNTIFS('Zoznam klientov'!$H$9:$H$308,"IV",'Zoznam klientov'!$B$9:$B$308,Monitor!C12)</f>
        <v>0</v>
      </c>
      <c r="H12" s="2">
        <f>COUNTIFS('Zoznam klientov'!$H$9:$H$308,"V",'Zoznam klientov'!$B$9:$B$308,Monitor!C12)</f>
        <v>0</v>
      </c>
      <c r="I12" s="2">
        <f>COUNTIFS('Zoznam klientov'!$H$9:$H$308,"VI",'Zoznam klientov'!$B$9:$B$308,Monitor!C12)</f>
        <v>0</v>
      </c>
      <c r="J12" s="2">
        <f>COUNTIFS('Zoznam klientov'!$G$9:$G$308,"žena",'Zoznam klientov'!$B$9:$B$308,C12)</f>
        <v>0</v>
      </c>
      <c r="K12" s="2">
        <f>COUNTIFS('Zoznam klientov'!$G$9:$G$308,"muž",'Zoznam klientov'!$B$9:$B$308,C12)</f>
        <v>0</v>
      </c>
    </row>
    <row r="13" spans="1:11" x14ac:dyDescent="0.45">
      <c r="A13" s="8" t="str">
        <f>'Údaje o zamestnancovi'!A21</f>
        <v xml:space="preserve"> </v>
      </c>
      <c r="B13" s="75" t="e">
        <f>'Údaje o zamestnancovi'!#REF!</f>
        <v>#REF!</v>
      </c>
      <c r="C13" s="8">
        <f>'Údaje o zamestnancovi'!B21</f>
        <v>0</v>
      </c>
      <c r="D13" s="1" t="str">
        <f>'Údaje o zamestnancovi'!V21</f>
        <v xml:space="preserve"> </v>
      </c>
      <c r="E13" s="2">
        <f>COUNTIFS('Zoznam klientov'!$H$9:$H$308,"II",'Zoznam klientov'!$B$9:$B$308,Monitor!C13)</f>
        <v>0</v>
      </c>
      <c r="F13" s="2">
        <f>COUNTIFS('Zoznam klientov'!$H$9:$H$308,"III",'Zoznam klientov'!$B$9:$B$308,Monitor!C13)</f>
        <v>0</v>
      </c>
      <c r="G13" s="2">
        <f>COUNTIFS('Zoznam klientov'!$H$9:$H$308,"IV",'Zoznam klientov'!$B$9:$B$308,Monitor!C13)</f>
        <v>0</v>
      </c>
      <c r="H13" s="2">
        <f>COUNTIFS('Zoznam klientov'!$H$9:$H$308,"V",'Zoznam klientov'!$B$9:$B$308,Monitor!C13)</f>
        <v>0</v>
      </c>
      <c r="I13" s="2">
        <f>COUNTIFS('Zoznam klientov'!$H$9:$H$308,"VI",'Zoznam klientov'!$B$9:$B$308,Monitor!C13)</f>
        <v>0</v>
      </c>
      <c r="J13" s="2">
        <f>COUNTIFS('Zoznam klientov'!$G$9:$G$308,"žena",'Zoznam klientov'!$B$9:$B$308,C13)</f>
        <v>0</v>
      </c>
      <c r="K13" s="2">
        <f>COUNTIFS('Zoznam klientov'!$G$9:$G$308,"muž",'Zoznam klientov'!$B$9:$B$308,C13)</f>
        <v>0</v>
      </c>
    </row>
    <row r="14" spans="1:11" x14ac:dyDescent="0.45">
      <c r="A14" s="8" t="str">
        <f>'Údaje o zamestnancovi'!A22</f>
        <v xml:space="preserve"> </v>
      </c>
      <c r="B14" s="75" t="e">
        <f>'Údaje o zamestnancovi'!#REF!</f>
        <v>#REF!</v>
      </c>
      <c r="C14" s="8">
        <f>'Údaje o zamestnancovi'!B22</f>
        <v>0</v>
      </c>
      <c r="D14" s="1" t="str">
        <f>'Údaje o zamestnancovi'!V22</f>
        <v xml:space="preserve"> </v>
      </c>
      <c r="E14" s="2">
        <f>COUNTIFS('Zoznam klientov'!$H$9:$H$308,"II",'Zoznam klientov'!$B$9:$B$308,Monitor!C14)</f>
        <v>0</v>
      </c>
      <c r="F14" s="2">
        <f>COUNTIFS('Zoznam klientov'!$H$9:$H$308,"III",'Zoznam klientov'!$B$9:$B$308,Monitor!C14)</f>
        <v>0</v>
      </c>
      <c r="G14" s="2">
        <f>COUNTIFS('Zoznam klientov'!$H$9:$H$308,"IV",'Zoznam klientov'!$B$9:$B$308,Monitor!C14)</f>
        <v>0</v>
      </c>
      <c r="H14" s="2">
        <f>COUNTIFS('Zoznam klientov'!$H$9:$H$308,"V",'Zoznam klientov'!$B$9:$B$308,Monitor!C14)</f>
        <v>0</v>
      </c>
      <c r="I14" s="2">
        <f>COUNTIFS('Zoznam klientov'!$H$9:$H$308,"VI",'Zoznam klientov'!$B$9:$B$308,Monitor!C14)</f>
        <v>0</v>
      </c>
      <c r="J14" s="2">
        <f>COUNTIFS('Zoznam klientov'!$G$9:$G$308,"žena",'Zoznam klientov'!$B$9:$B$308,C14)</f>
        <v>0</v>
      </c>
      <c r="K14" s="2">
        <f>COUNTIFS('Zoznam klientov'!$G$9:$G$308,"muž",'Zoznam klientov'!$B$9:$B$308,C14)</f>
        <v>0</v>
      </c>
    </row>
    <row r="15" spans="1:11" x14ac:dyDescent="0.45">
      <c r="A15" s="8" t="str">
        <f>'Údaje o zamestnancovi'!A23</f>
        <v xml:space="preserve"> </v>
      </c>
      <c r="B15" s="75" t="e">
        <f>'Údaje o zamestnancovi'!#REF!</f>
        <v>#REF!</v>
      </c>
      <c r="C15" s="8">
        <f>'Údaje o zamestnancovi'!B23</f>
        <v>0</v>
      </c>
      <c r="D15" s="1" t="str">
        <f>'Údaje o zamestnancovi'!V23</f>
        <v xml:space="preserve"> </v>
      </c>
      <c r="E15" s="2">
        <f>COUNTIFS('Zoznam klientov'!$H$9:$H$308,"II",'Zoznam klientov'!$B$9:$B$308,Monitor!C15)</f>
        <v>0</v>
      </c>
      <c r="F15" s="2">
        <f>COUNTIFS('Zoznam klientov'!$H$9:$H$308,"III",'Zoznam klientov'!$B$9:$B$308,Monitor!C15)</f>
        <v>0</v>
      </c>
      <c r="G15" s="2">
        <f>COUNTIFS('Zoznam klientov'!$H$9:$H$308,"IV",'Zoznam klientov'!$B$9:$B$308,Monitor!C15)</f>
        <v>0</v>
      </c>
      <c r="H15" s="2">
        <f>COUNTIFS('Zoznam klientov'!$H$9:$H$308,"V",'Zoznam klientov'!$B$9:$B$308,Monitor!C15)</f>
        <v>0</v>
      </c>
      <c r="I15" s="2">
        <f>COUNTIFS('Zoznam klientov'!$H$9:$H$308,"VI",'Zoznam klientov'!$B$9:$B$308,Monitor!C15)</f>
        <v>0</v>
      </c>
      <c r="J15" s="2">
        <f>COUNTIFS('Zoznam klientov'!$G$9:$G$308,"žena",'Zoznam klientov'!$B$9:$B$308,C15)</f>
        <v>0</v>
      </c>
      <c r="K15" s="2">
        <f>COUNTIFS('Zoznam klientov'!$G$9:$G$308,"muž",'Zoznam klientov'!$B$9:$B$308,C15)</f>
        <v>0</v>
      </c>
    </row>
    <row r="16" spans="1:11" x14ac:dyDescent="0.45">
      <c r="A16" s="8" t="str">
        <f>'Údaje o zamestnancovi'!A24</f>
        <v xml:space="preserve"> </v>
      </c>
      <c r="B16" s="75" t="e">
        <f>'Údaje o zamestnancovi'!#REF!</f>
        <v>#REF!</v>
      </c>
      <c r="C16" s="8">
        <f>'Údaje o zamestnancovi'!B24</f>
        <v>0</v>
      </c>
      <c r="D16" s="1" t="str">
        <f>'Údaje o zamestnancovi'!V24</f>
        <v xml:space="preserve"> </v>
      </c>
      <c r="E16" s="2">
        <f>COUNTIFS('Zoznam klientov'!$H$9:$H$308,"II",'Zoznam klientov'!$B$9:$B$308,Monitor!C16)</f>
        <v>0</v>
      </c>
      <c r="F16" s="2">
        <f>COUNTIFS('Zoznam klientov'!$H$9:$H$308,"III",'Zoznam klientov'!$B$9:$B$308,Monitor!C16)</f>
        <v>0</v>
      </c>
      <c r="G16" s="2">
        <f>COUNTIFS('Zoznam klientov'!$H$9:$H$308,"IV",'Zoznam klientov'!$B$9:$B$308,Monitor!C16)</f>
        <v>0</v>
      </c>
      <c r="H16" s="2">
        <f>COUNTIFS('Zoznam klientov'!$H$9:$H$308,"V",'Zoznam klientov'!$B$9:$B$308,Monitor!C16)</f>
        <v>0</v>
      </c>
      <c r="I16" s="2">
        <f>COUNTIFS('Zoznam klientov'!$H$9:$H$308,"VI",'Zoznam klientov'!$B$9:$B$308,Monitor!C16)</f>
        <v>0</v>
      </c>
      <c r="J16" s="2">
        <f>COUNTIFS('Zoznam klientov'!$G$9:$G$308,"žena",'Zoznam klientov'!$B$9:$B$308,C16)</f>
        <v>0</v>
      </c>
      <c r="K16" s="2">
        <f>COUNTIFS('Zoznam klientov'!$G$9:$G$308,"muž",'Zoznam klientov'!$B$9:$B$308,C16)</f>
        <v>0</v>
      </c>
    </row>
    <row r="17" spans="1:11" x14ac:dyDescent="0.45">
      <c r="A17" s="8" t="str">
        <f>'Údaje o zamestnancovi'!A25</f>
        <v xml:space="preserve"> </v>
      </c>
      <c r="B17" s="75" t="e">
        <f>'Údaje o zamestnancovi'!#REF!</f>
        <v>#REF!</v>
      </c>
      <c r="C17" s="8">
        <f>'Údaje o zamestnancovi'!B25</f>
        <v>0</v>
      </c>
      <c r="D17" s="1" t="str">
        <f>'Údaje o zamestnancovi'!V25</f>
        <v xml:space="preserve"> </v>
      </c>
      <c r="E17" s="2">
        <f>COUNTIFS('Zoznam klientov'!$H$9:$H$308,"II",'Zoznam klientov'!$B$9:$B$308,Monitor!C17)</f>
        <v>0</v>
      </c>
      <c r="F17" s="2">
        <f>COUNTIFS('Zoznam klientov'!$H$9:$H$308,"III",'Zoznam klientov'!$B$9:$B$308,Monitor!C17)</f>
        <v>0</v>
      </c>
      <c r="G17" s="2">
        <f>COUNTIFS('Zoznam klientov'!$H$9:$H$308,"IV",'Zoznam klientov'!$B$9:$B$308,Monitor!C17)</f>
        <v>0</v>
      </c>
      <c r="H17" s="2">
        <f>COUNTIFS('Zoznam klientov'!$H$9:$H$308,"V",'Zoznam klientov'!$B$9:$B$308,Monitor!C17)</f>
        <v>0</v>
      </c>
      <c r="I17" s="2">
        <f>COUNTIFS('Zoznam klientov'!$H$9:$H$308,"VI",'Zoznam klientov'!$B$9:$B$308,Monitor!C17)</f>
        <v>0</v>
      </c>
      <c r="J17" s="2">
        <f>COUNTIFS('Zoznam klientov'!$G$9:$G$308,"žena",'Zoznam klientov'!$B$9:$B$308,C17)</f>
        <v>0</v>
      </c>
      <c r="K17" s="2">
        <f>COUNTIFS('Zoznam klientov'!$G$9:$G$308,"muž",'Zoznam klientov'!$B$9:$B$308,C17)</f>
        <v>0</v>
      </c>
    </row>
    <row r="18" spans="1:11" x14ac:dyDescent="0.45">
      <c r="A18" s="8" t="str">
        <f>'Údaje o zamestnancovi'!A26</f>
        <v xml:space="preserve"> </v>
      </c>
      <c r="B18" s="75" t="e">
        <f>'Údaje o zamestnancovi'!#REF!</f>
        <v>#REF!</v>
      </c>
      <c r="C18" s="8">
        <f>'Údaje o zamestnancovi'!B26</f>
        <v>0</v>
      </c>
      <c r="D18" s="1" t="str">
        <f>'Údaje o zamestnancovi'!V26</f>
        <v xml:space="preserve"> </v>
      </c>
      <c r="E18" s="2">
        <f>COUNTIFS('Zoznam klientov'!$H$9:$H$308,"II",'Zoznam klientov'!$B$9:$B$308,Monitor!C18)</f>
        <v>0</v>
      </c>
      <c r="F18" s="2">
        <f>COUNTIFS('Zoznam klientov'!$H$9:$H$308,"III",'Zoznam klientov'!$B$9:$B$308,Monitor!C18)</f>
        <v>0</v>
      </c>
      <c r="G18" s="2">
        <f>COUNTIFS('Zoznam klientov'!$H$9:$H$308,"IV",'Zoznam klientov'!$B$9:$B$308,Monitor!C18)</f>
        <v>0</v>
      </c>
      <c r="H18" s="2">
        <f>COUNTIFS('Zoznam klientov'!$H$9:$H$308,"V",'Zoznam klientov'!$B$9:$B$308,Monitor!C18)</f>
        <v>0</v>
      </c>
      <c r="I18" s="2">
        <f>COUNTIFS('Zoznam klientov'!$H$9:$H$308,"VI",'Zoznam klientov'!$B$9:$B$308,Monitor!C18)</f>
        <v>0</v>
      </c>
      <c r="J18" s="2">
        <f>COUNTIFS('Zoznam klientov'!$G$9:$G$308,"žena",'Zoznam klientov'!$B$9:$B$308,C18)</f>
        <v>0</v>
      </c>
      <c r="K18" s="2">
        <f>COUNTIFS('Zoznam klientov'!$G$9:$G$308,"muž",'Zoznam klientov'!$B$9:$B$308,C18)</f>
        <v>0</v>
      </c>
    </row>
    <row r="19" spans="1:11" x14ac:dyDescent="0.45">
      <c r="A19" s="8" t="str">
        <f>'Údaje o zamestnancovi'!A27</f>
        <v xml:space="preserve"> </v>
      </c>
      <c r="B19" s="75" t="e">
        <f>'Údaje o zamestnancovi'!#REF!</f>
        <v>#REF!</v>
      </c>
      <c r="C19" s="8">
        <f>'Údaje o zamestnancovi'!B27</f>
        <v>0</v>
      </c>
      <c r="D19" s="1" t="str">
        <f>'Údaje o zamestnancovi'!V27</f>
        <v xml:space="preserve"> </v>
      </c>
      <c r="E19" s="2">
        <f>COUNTIFS('Zoznam klientov'!$H$9:$H$308,"II",'Zoznam klientov'!$B$9:$B$308,Monitor!C19)</f>
        <v>0</v>
      </c>
      <c r="F19" s="2">
        <f>COUNTIFS('Zoznam klientov'!$H$9:$H$308,"III",'Zoznam klientov'!$B$9:$B$308,Monitor!C19)</f>
        <v>0</v>
      </c>
      <c r="G19" s="2">
        <f>COUNTIFS('Zoznam klientov'!$H$9:$H$308,"IV",'Zoznam klientov'!$B$9:$B$308,Monitor!C19)</f>
        <v>0</v>
      </c>
      <c r="H19" s="2">
        <f>COUNTIFS('Zoznam klientov'!$H$9:$H$308,"V",'Zoznam klientov'!$B$9:$B$308,Monitor!C19)</f>
        <v>0</v>
      </c>
      <c r="I19" s="2">
        <f>COUNTIFS('Zoznam klientov'!$H$9:$H$308,"VI",'Zoznam klientov'!$B$9:$B$308,Monitor!C19)</f>
        <v>0</v>
      </c>
      <c r="J19" s="2">
        <f>COUNTIFS('Zoznam klientov'!$G$9:$G$308,"žena",'Zoznam klientov'!$B$9:$B$308,C19)</f>
        <v>0</v>
      </c>
      <c r="K19" s="2">
        <f>COUNTIFS('Zoznam klientov'!$G$9:$G$308,"muž",'Zoznam klientov'!$B$9:$B$308,C19)</f>
        <v>0</v>
      </c>
    </row>
    <row r="20" spans="1:11" x14ac:dyDescent="0.45">
      <c r="A20" s="8" t="str">
        <f>'Údaje o zamestnancovi'!A28</f>
        <v xml:space="preserve"> </v>
      </c>
      <c r="B20" s="75" t="e">
        <f>'Údaje o zamestnancovi'!#REF!</f>
        <v>#REF!</v>
      </c>
      <c r="C20" s="8">
        <f>'Údaje o zamestnancovi'!B28</f>
        <v>0</v>
      </c>
      <c r="D20" s="1" t="str">
        <f>'Údaje o zamestnancovi'!V28</f>
        <v xml:space="preserve"> </v>
      </c>
      <c r="E20" s="2">
        <f>COUNTIFS('Zoznam klientov'!$H$9:$H$308,"II",'Zoznam klientov'!$B$9:$B$308,Monitor!C20)</f>
        <v>0</v>
      </c>
      <c r="F20" s="2">
        <f>COUNTIFS('Zoznam klientov'!$H$9:$H$308,"III",'Zoznam klientov'!$B$9:$B$308,Monitor!C20)</f>
        <v>0</v>
      </c>
      <c r="G20" s="2">
        <f>COUNTIFS('Zoznam klientov'!$H$9:$H$308,"IV",'Zoznam klientov'!$B$9:$B$308,Monitor!C20)</f>
        <v>0</v>
      </c>
      <c r="H20" s="2">
        <f>COUNTIFS('Zoznam klientov'!$H$9:$H$308,"V",'Zoznam klientov'!$B$9:$B$308,Monitor!C20)</f>
        <v>0</v>
      </c>
      <c r="I20" s="2">
        <f>COUNTIFS('Zoznam klientov'!$H$9:$H$308,"VI",'Zoznam klientov'!$B$9:$B$308,Monitor!C20)</f>
        <v>0</v>
      </c>
      <c r="J20" s="2">
        <f>COUNTIFS('Zoznam klientov'!$G$9:$G$308,"žena",'Zoznam klientov'!$B$9:$B$308,C20)</f>
        <v>0</v>
      </c>
      <c r="K20" s="2">
        <f>COUNTIFS('Zoznam klientov'!$G$9:$G$308,"muž",'Zoznam klientov'!$B$9:$B$308,C20)</f>
        <v>0</v>
      </c>
    </row>
    <row r="21" spans="1:11" x14ac:dyDescent="0.45">
      <c r="A21" s="8" t="str">
        <f>'Údaje o zamestnancovi'!A29</f>
        <v xml:space="preserve"> </v>
      </c>
      <c r="B21" s="75" t="e">
        <f>'Údaje o zamestnancovi'!#REF!</f>
        <v>#REF!</v>
      </c>
      <c r="C21" s="8">
        <f>'Údaje o zamestnancovi'!B29</f>
        <v>0</v>
      </c>
      <c r="D21" s="1" t="str">
        <f>'Údaje o zamestnancovi'!V29</f>
        <v xml:space="preserve"> </v>
      </c>
      <c r="E21" s="2">
        <f>COUNTIFS('Zoznam klientov'!$H$9:$H$308,"II",'Zoznam klientov'!$B$9:$B$308,Monitor!C21)</f>
        <v>0</v>
      </c>
      <c r="F21" s="2">
        <f>COUNTIFS('Zoznam klientov'!$H$9:$H$308,"III",'Zoznam klientov'!$B$9:$B$308,Monitor!C21)</f>
        <v>0</v>
      </c>
      <c r="G21" s="2">
        <f>COUNTIFS('Zoznam klientov'!$H$9:$H$308,"IV",'Zoznam klientov'!$B$9:$B$308,Monitor!C21)</f>
        <v>0</v>
      </c>
      <c r="H21" s="2">
        <f>COUNTIFS('Zoznam klientov'!$H$9:$H$308,"V",'Zoznam klientov'!$B$9:$B$308,Monitor!C21)</f>
        <v>0</v>
      </c>
      <c r="I21" s="2">
        <f>COUNTIFS('Zoznam klientov'!$H$9:$H$308,"VI",'Zoznam klientov'!$B$9:$B$308,Monitor!C21)</f>
        <v>0</v>
      </c>
      <c r="J21" s="2">
        <f>COUNTIFS('Zoznam klientov'!$G$9:$G$308,"žena",'Zoznam klientov'!$B$9:$B$308,C21)</f>
        <v>0</v>
      </c>
      <c r="K21" s="2">
        <f>COUNTIFS('Zoznam klientov'!$G$9:$G$308,"muž",'Zoznam klientov'!$B$9:$B$308,C21)</f>
        <v>0</v>
      </c>
    </row>
    <row r="22" spans="1:11" x14ac:dyDescent="0.45">
      <c r="A22" s="8" t="str">
        <f>'Údaje o zamestnancovi'!A30</f>
        <v xml:space="preserve"> </v>
      </c>
      <c r="B22" s="75" t="e">
        <f>'Údaje o zamestnancovi'!#REF!</f>
        <v>#REF!</v>
      </c>
      <c r="C22" s="8">
        <f>'Údaje o zamestnancovi'!B30</f>
        <v>0</v>
      </c>
      <c r="D22" s="1" t="str">
        <f>'Údaje o zamestnancovi'!V30</f>
        <v xml:space="preserve"> </v>
      </c>
      <c r="E22" s="2">
        <f>COUNTIFS('Zoznam klientov'!$H$9:$H$308,"II",'Zoznam klientov'!$B$9:$B$308,Monitor!C22)</f>
        <v>0</v>
      </c>
      <c r="F22" s="2">
        <f>COUNTIFS('Zoznam klientov'!$H$9:$H$308,"III",'Zoznam klientov'!$B$9:$B$308,Monitor!C22)</f>
        <v>0</v>
      </c>
      <c r="G22" s="2">
        <f>COUNTIFS('Zoznam klientov'!$H$9:$H$308,"IV",'Zoznam klientov'!$B$9:$B$308,Monitor!C22)</f>
        <v>0</v>
      </c>
      <c r="H22" s="2">
        <f>COUNTIFS('Zoznam klientov'!$H$9:$H$308,"V",'Zoznam klientov'!$B$9:$B$308,Monitor!C22)</f>
        <v>0</v>
      </c>
      <c r="I22" s="2">
        <f>COUNTIFS('Zoznam klientov'!$H$9:$H$308,"VI",'Zoznam klientov'!$B$9:$B$308,Monitor!C22)</f>
        <v>0</v>
      </c>
      <c r="J22" s="2">
        <f>COUNTIFS('Zoznam klientov'!$G$9:$G$308,"žena",'Zoznam klientov'!$B$9:$B$308,C22)</f>
        <v>0</v>
      </c>
      <c r="K22" s="2">
        <f>COUNTIFS('Zoznam klientov'!$G$9:$G$308,"muž",'Zoznam klientov'!$B$9:$B$308,C22)</f>
        <v>0</v>
      </c>
    </row>
    <row r="23" spans="1:11" x14ac:dyDescent="0.45">
      <c r="A23" s="8" t="str">
        <f>'Údaje o zamestnancovi'!A31</f>
        <v xml:space="preserve"> </v>
      </c>
      <c r="B23" s="75" t="e">
        <f>'Údaje o zamestnancovi'!#REF!</f>
        <v>#REF!</v>
      </c>
      <c r="C23" s="8">
        <f>'Údaje o zamestnancovi'!B31</f>
        <v>0</v>
      </c>
      <c r="D23" s="1" t="str">
        <f>'Údaje o zamestnancovi'!V31</f>
        <v xml:space="preserve"> </v>
      </c>
      <c r="E23" s="2">
        <f>COUNTIFS('Zoznam klientov'!$H$9:$H$308,"II",'Zoznam klientov'!$B$9:$B$308,Monitor!C23)</f>
        <v>0</v>
      </c>
      <c r="F23" s="2">
        <f>COUNTIFS('Zoznam klientov'!$H$9:$H$308,"III",'Zoznam klientov'!$B$9:$B$308,Monitor!C23)</f>
        <v>0</v>
      </c>
      <c r="G23" s="2">
        <f>COUNTIFS('Zoznam klientov'!$H$9:$H$308,"IV",'Zoznam klientov'!$B$9:$B$308,Monitor!C23)</f>
        <v>0</v>
      </c>
      <c r="H23" s="2">
        <f>COUNTIFS('Zoznam klientov'!$H$9:$H$308,"V",'Zoznam klientov'!$B$9:$B$308,Monitor!C23)</f>
        <v>0</v>
      </c>
      <c r="I23" s="2">
        <f>COUNTIFS('Zoznam klientov'!$H$9:$H$308,"VI",'Zoznam klientov'!$B$9:$B$308,Monitor!C23)</f>
        <v>0</v>
      </c>
      <c r="J23" s="2">
        <f>COUNTIFS('Zoznam klientov'!$G$9:$G$308,"žena",'Zoznam klientov'!$B$9:$B$308,C23)</f>
        <v>0</v>
      </c>
      <c r="K23" s="2">
        <f>COUNTIFS('Zoznam klientov'!$G$9:$G$308,"muž",'Zoznam klientov'!$B$9:$B$308,C23)</f>
        <v>0</v>
      </c>
    </row>
    <row r="24" spans="1:11" x14ac:dyDescent="0.45">
      <c r="A24" s="8" t="str">
        <f>'Údaje o zamestnancovi'!A32</f>
        <v xml:space="preserve"> </v>
      </c>
      <c r="B24" s="75" t="e">
        <f>'Údaje o zamestnancovi'!#REF!</f>
        <v>#REF!</v>
      </c>
      <c r="C24" s="8">
        <f>'Údaje o zamestnancovi'!B32</f>
        <v>0</v>
      </c>
      <c r="D24" s="1" t="str">
        <f>'Údaje o zamestnancovi'!V32</f>
        <v xml:space="preserve"> </v>
      </c>
      <c r="E24" s="2">
        <f>COUNTIFS('Zoznam klientov'!$H$9:$H$308,"II",'Zoznam klientov'!$B$9:$B$308,Monitor!C24)</f>
        <v>0</v>
      </c>
      <c r="F24" s="2">
        <f>COUNTIFS('Zoznam klientov'!$H$9:$H$308,"III",'Zoznam klientov'!$B$9:$B$308,Monitor!C24)</f>
        <v>0</v>
      </c>
      <c r="G24" s="2">
        <f>COUNTIFS('Zoznam klientov'!$H$9:$H$308,"IV",'Zoznam klientov'!$B$9:$B$308,Monitor!C24)</f>
        <v>0</v>
      </c>
      <c r="H24" s="2">
        <f>COUNTIFS('Zoznam klientov'!$H$9:$H$308,"V",'Zoznam klientov'!$B$9:$B$308,Monitor!C24)</f>
        <v>0</v>
      </c>
      <c r="I24" s="2">
        <f>COUNTIFS('Zoznam klientov'!$H$9:$H$308,"VI",'Zoznam klientov'!$B$9:$B$308,Monitor!C24)</f>
        <v>0</v>
      </c>
      <c r="J24" s="2">
        <f>COUNTIFS('Zoznam klientov'!$G$9:$G$308,"žena",'Zoznam klientov'!$B$9:$B$308,C24)</f>
        <v>0</v>
      </c>
      <c r="K24" s="2">
        <f>COUNTIFS('Zoznam klientov'!$G$9:$G$308,"muž",'Zoznam klientov'!$B$9:$B$308,C24)</f>
        <v>0</v>
      </c>
    </row>
    <row r="25" spans="1:11" x14ac:dyDescent="0.45">
      <c r="A25" s="8" t="str">
        <f>'Údaje o zamestnancovi'!A33</f>
        <v xml:space="preserve"> </v>
      </c>
      <c r="B25" s="75" t="e">
        <f>'Údaje o zamestnancovi'!#REF!</f>
        <v>#REF!</v>
      </c>
      <c r="C25" s="8">
        <f>'Údaje o zamestnancovi'!B33</f>
        <v>0</v>
      </c>
      <c r="D25" s="1" t="str">
        <f>'Údaje o zamestnancovi'!V33</f>
        <v xml:space="preserve"> </v>
      </c>
      <c r="E25" s="2">
        <f>COUNTIFS('Zoznam klientov'!$H$9:$H$308,"II",'Zoznam klientov'!$B$9:$B$308,Monitor!C25)</f>
        <v>0</v>
      </c>
      <c r="F25" s="2">
        <f>COUNTIFS('Zoznam klientov'!$H$9:$H$308,"III",'Zoznam klientov'!$B$9:$B$308,Monitor!C25)</f>
        <v>0</v>
      </c>
      <c r="G25" s="2">
        <f>COUNTIFS('Zoznam klientov'!$H$9:$H$308,"IV",'Zoznam klientov'!$B$9:$B$308,Monitor!C25)</f>
        <v>0</v>
      </c>
      <c r="H25" s="2">
        <f>COUNTIFS('Zoznam klientov'!$H$9:$H$308,"V",'Zoznam klientov'!$B$9:$B$308,Monitor!C25)</f>
        <v>0</v>
      </c>
      <c r="I25" s="2">
        <f>COUNTIFS('Zoznam klientov'!$H$9:$H$308,"VI",'Zoznam klientov'!$B$9:$B$308,Monitor!C25)</f>
        <v>0</v>
      </c>
      <c r="J25" s="2">
        <f>COUNTIFS('Zoznam klientov'!$G$9:$G$308,"žena",'Zoznam klientov'!$B$9:$B$308,C25)</f>
        <v>0</v>
      </c>
      <c r="K25" s="2">
        <f>COUNTIFS('Zoznam klientov'!$G$9:$G$308,"muž",'Zoznam klientov'!$B$9:$B$308,C25)</f>
        <v>0</v>
      </c>
    </row>
    <row r="26" spans="1:11" x14ac:dyDescent="0.45">
      <c r="A26" s="8" t="str">
        <f>'Údaje o zamestnancovi'!A34</f>
        <v xml:space="preserve"> </v>
      </c>
      <c r="B26" s="75" t="e">
        <f>'Údaje o zamestnancovi'!#REF!</f>
        <v>#REF!</v>
      </c>
      <c r="C26" s="8">
        <f>'Údaje o zamestnancovi'!B34</f>
        <v>0</v>
      </c>
      <c r="D26" s="1" t="str">
        <f>'Údaje o zamestnancovi'!V34</f>
        <v xml:space="preserve"> </v>
      </c>
      <c r="E26" s="2">
        <f>COUNTIFS('Zoznam klientov'!$H$9:$H$308,"II",'Zoznam klientov'!$B$9:$B$308,Monitor!C26)</f>
        <v>0</v>
      </c>
      <c r="F26" s="2">
        <f>COUNTIFS('Zoznam klientov'!$H$9:$H$308,"III",'Zoznam klientov'!$B$9:$B$308,Monitor!C26)</f>
        <v>0</v>
      </c>
      <c r="G26" s="2">
        <f>COUNTIFS('Zoznam klientov'!$H$9:$H$308,"IV",'Zoznam klientov'!$B$9:$B$308,Monitor!C26)</f>
        <v>0</v>
      </c>
      <c r="H26" s="2">
        <f>COUNTIFS('Zoznam klientov'!$H$9:$H$308,"V",'Zoznam klientov'!$B$9:$B$308,Monitor!C26)</f>
        <v>0</v>
      </c>
      <c r="I26" s="2">
        <f>COUNTIFS('Zoznam klientov'!$H$9:$H$308,"VI",'Zoznam klientov'!$B$9:$B$308,Monitor!C26)</f>
        <v>0</v>
      </c>
      <c r="J26" s="2">
        <f>COUNTIFS('Zoznam klientov'!$G$9:$G$308,"žena",'Zoznam klientov'!$B$9:$B$308,C26)</f>
        <v>0</v>
      </c>
      <c r="K26" s="2">
        <f>COUNTIFS('Zoznam klientov'!$G$9:$G$308,"muž",'Zoznam klientov'!$B$9:$B$308,C26)</f>
        <v>0</v>
      </c>
    </row>
    <row r="27" spans="1:11" x14ac:dyDescent="0.45">
      <c r="A27" s="8" t="str">
        <f>'Údaje o zamestnancovi'!A35</f>
        <v xml:space="preserve"> </v>
      </c>
      <c r="B27" s="75" t="e">
        <f>'Údaje o zamestnancovi'!#REF!</f>
        <v>#REF!</v>
      </c>
      <c r="C27" s="8">
        <f>'Údaje o zamestnancovi'!B35</f>
        <v>0</v>
      </c>
      <c r="D27" s="1" t="str">
        <f>'Údaje o zamestnancovi'!V35</f>
        <v xml:space="preserve"> </v>
      </c>
      <c r="E27" s="2">
        <f>COUNTIFS('Zoznam klientov'!$H$9:$H$308,"II",'Zoznam klientov'!$B$9:$B$308,Monitor!C27)</f>
        <v>0</v>
      </c>
      <c r="F27" s="2">
        <f>COUNTIFS('Zoznam klientov'!$H$9:$H$308,"III",'Zoznam klientov'!$B$9:$B$308,Monitor!C27)</f>
        <v>0</v>
      </c>
      <c r="G27" s="2">
        <f>COUNTIFS('Zoznam klientov'!$H$9:$H$308,"IV",'Zoznam klientov'!$B$9:$B$308,Monitor!C27)</f>
        <v>0</v>
      </c>
      <c r="H27" s="2">
        <f>COUNTIFS('Zoznam klientov'!$H$9:$H$308,"V",'Zoznam klientov'!$B$9:$B$308,Monitor!C27)</f>
        <v>0</v>
      </c>
      <c r="I27" s="2">
        <f>COUNTIFS('Zoznam klientov'!$H$9:$H$308,"VI",'Zoznam klientov'!$B$9:$B$308,Monitor!C27)</f>
        <v>0</v>
      </c>
      <c r="J27" s="2">
        <f>COUNTIFS('Zoznam klientov'!$G$9:$G$308,"žena",'Zoznam klientov'!$B$9:$B$308,C27)</f>
        <v>0</v>
      </c>
      <c r="K27" s="2">
        <f>COUNTIFS('Zoznam klientov'!$G$9:$G$308,"muž",'Zoznam klientov'!$B$9:$B$308,C27)</f>
        <v>0</v>
      </c>
    </row>
    <row r="28" spans="1:11" x14ac:dyDescent="0.45">
      <c r="A28" s="8" t="str">
        <f>'Údaje o zamestnancovi'!A36</f>
        <v xml:space="preserve"> </v>
      </c>
      <c r="B28" s="75" t="e">
        <f>'Údaje o zamestnancovi'!#REF!</f>
        <v>#REF!</v>
      </c>
      <c r="C28" s="8">
        <f>'Údaje o zamestnancovi'!B36</f>
        <v>0</v>
      </c>
      <c r="D28" s="1" t="str">
        <f>'Údaje o zamestnancovi'!V36</f>
        <v xml:space="preserve"> </v>
      </c>
      <c r="E28" s="2">
        <f>COUNTIFS('Zoznam klientov'!$H$9:$H$308,"II",'Zoznam klientov'!$B$9:$B$308,Monitor!C28)</f>
        <v>0</v>
      </c>
      <c r="F28" s="2">
        <f>COUNTIFS('Zoznam klientov'!$H$9:$H$308,"III",'Zoznam klientov'!$B$9:$B$308,Monitor!C28)</f>
        <v>0</v>
      </c>
      <c r="G28" s="2">
        <f>COUNTIFS('Zoznam klientov'!$H$9:$H$308,"IV",'Zoznam klientov'!$B$9:$B$308,Monitor!C28)</f>
        <v>0</v>
      </c>
      <c r="H28" s="2">
        <f>COUNTIFS('Zoznam klientov'!$H$9:$H$308,"V",'Zoznam klientov'!$B$9:$B$308,Monitor!C28)</f>
        <v>0</v>
      </c>
      <c r="I28" s="2">
        <f>COUNTIFS('Zoznam klientov'!$H$9:$H$308,"VI",'Zoznam klientov'!$B$9:$B$308,Monitor!C28)</f>
        <v>0</v>
      </c>
      <c r="J28" s="2">
        <f>COUNTIFS('Zoznam klientov'!$G$9:$G$308,"žena",'Zoznam klientov'!$B$9:$B$308,C28)</f>
        <v>0</v>
      </c>
      <c r="K28" s="2">
        <f>COUNTIFS('Zoznam klientov'!$G$9:$G$308,"muž",'Zoznam klientov'!$B$9:$B$308,C28)</f>
        <v>0</v>
      </c>
    </row>
    <row r="29" spans="1:11" x14ac:dyDescent="0.45">
      <c r="A29" s="8" t="str">
        <f>'Údaje o zamestnancovi'!A37</f>
        <v xml:space="preserve"> </v>
      </c>
      <c r="B29" s="75" t="e">
        <f>'Údaje o zamestnancovi'!#REF!</f>
        <v>#REF!</v>
      </c>
      <c r="C29" s="8">
        <f>'Údaje o zamestnancovi'!B37</f>
        <v>0</v>
      </c>
      <c r="D29" s="1" t="str">
        <f>'Údaje o zamestnancovi'!V37</f>
        <v xml:space="preserve"> </v>
      </c>
      <c r="E29" s="2">
        <f>COUNTIFS('Zoznam klientov'!$H$9:$H$308,"II",'Zoznam klientov'!$B$9:$B$308,Monitor!C29)</f>
        <v>0</v>
      </c>
      <c r="F29" s="2">
        <f>COUNTIFS('Zoznam klientov'!$H$9:$H$308,"III",'Zoznam klientov'!$B$9:$B$308,Monitor!C29)</f>
        <v>0</v>
      </c>
      <c r="G29" s="2">
        <f>COUNTIFS('Zoznam klientov'!$H$9:$H$308,"IV",'Zoznam klientov'!$B$9:$B$308,Monitor!C29)</f>
        <v>0</v>
      </c>
      <c r="H29" s="2">
        <f>COUNTIFS('Zoznam klientov'!$H$9:$H$308,"V",'Zoznam klientov'!$B$9:$B$308,Monitor!C29)</f>
        <v>0</v>
      </c>
      <c r="I29" s="2">
        <f>COUNTIFS('Zoznam klientov'!$H$9:$H$308,"VI",'Zoznam klientov'!$B$9:$B$308,Monitor!C29)</f>
        <v>0</v>
      </c>
      <c r="J29" s="2">
        <f>COUNTIFS('Zoznam klientov'!$G$9:$G$308,"žena",'Zoznam klientov'!$B$9:$B$308,C29)</f>
        <v>0</v>
      </c>
      <c r="K29" s="2">
        <f>COUNTIFS('Zoznam klientov'!$G$9:$G$308,"muž",'Zoznam klientov'!$B$9:$B$308,C29)</f>
        <v>0</v>
      </c>
    </row>
    <row r="30" spans="1:11" x14ac:dyDescent="0.45">
      <c r="A30" s="8" t="str">
        <f>'Údaje o zamestnancovi'!A38</f>
        <v xml:space="preserve"> </v>
      </c>
      <c r="B30" s="75" t="e">
        <f>'Údaje o zamestnancovi'!#REF!</f>
        <v>#REF!</v>
      </c>
      <c r="C30" s="8">
        <f>'Údaje o zamestnancovi'!B38</f>
        <v>0</v>
      </c>
      <c r="D30" s="1" t="str">
        <f>'Údaje o zamestnancovi'!V38</f>
        <v xml:space="preserve"> </v>
      </c>
      <c r="E30" s="2">
        <f>COUNTIFS('Zoznam klientov'!$H$9:$H$308,"II",'Zoznam klientov'!$B$9:$B$308,Monitor!C30)</f>
        <v>0</v>
      </c>
      <c r="F30" s="2">
        <f>COUNTIFS('Zoznam klientov'!$H$9:$H$308,"III",'Zoznam klientov'!$B$9:$B$308,Monitor!C30)</f>
        <v>0</v>
      </c>
      <c r="G30" s="2">
        <f>COUNTIFS('Zoznam klientov'!$H$9:$H$308,"IV",'Zoznam klientov'!$B$9:$B$308,Monitor!C30)</f>
        <v>0</v>
      </c>
      <c r="H30" s="2">
        <f>COUNTIFS('Zoznam klientov'!$H$9:$H$308,"V",'Zoznam klientov'!$B$9:$B$308,Monitor!C30)</f>
        <v>0</v>
      </c>
      <c r="I30" s="2">
        <f>COUNTIFS('Zoznam klientov'!$H$9:$H$308,"VI",'Zoznam klientov'!$B$9:$B$308,Monitor!C30)</f>
        <v>0</v>
      </c>
      <c r="J30" s="2">
        <f>COUNTIFS('Zoznam klientov'!$G$9:$G$308,"žena",'Zoznam klientov'!$B$9:$B$308,C30)</f>
        <v>0</v>
      </c>
      <c r="K30" s="2">
        <f>COUNTIFS('Zoznam klientov'!$G$9:$G$308,"muž",'Zoznam klientov'!$B$9:$B$308,C30)</f>
        <v>0</v>
      </c>
    </row>
    <row r="31" spans="1:11" x14ac:dyDescent="0.45">
      <c r="A31" s="8" t="str">
        <f>'Údaje o zamestnancovi'!A39</f>
        <v xml:space="preserve"> </v>
      </c>
      <c r="B31" s="75" t="e">
        <f>'Údaje o zamestnancovi'!#REF!</f>
        <v>#REF!</v>
      </c>
      <c r="C31" s="8">
        <f>'Údaje o zamestnancovi'!B39</f>
        <v>0</v>
      </c>
      <c r="D31" s="1" t="str">
        <f>'Údaje o zamestnancovi'!V39</f>
        <v xml:space="preserve"> </v>
      </c>
      <c r="E31" s="2">
        <f>COUNTIFS('Zoznam klientov'!$H$9:$H$308,"II",'Zoznam klientov'!$B$9:$B$308,Monitor!C31)</f>
        <v>0</v>
      </c>
      <c r="F31" s="2">
        <f>COUNTIFS('Zoznam klientov'!$H$9:$H$308,"III",'Zoznam klientov'!$B$9:$B$308,Monitor!C31)</f>
        <v>0</v>
      </c>
      <c r="G31" s="2">
        <f>COUNTIFS('Zoznam klientov'!$H$9:$H$308,"IV",'Zoznam klientov'!$B$9:$B$308,Monitor!C31)</f>
        <v>0</v>
      </c>
      <c r="H31" s="2">
        <f>COUNTIFS('Zoznam klientov'!$H$9:$H$308,"V",'Zoznam klientov'!$B$9:$B$308,Monitor!C31)</f>
        <v>0</v>
      </c>
      <c r="I31" s="2">
        <f>COUNTIFS('Zoznam klientov'!$H$9:$H$308,"VI",'Zoznam klientov'!$B$9:$B$308,Monitor!C31)</f>
        <v>0</v>
      </c>
      <c r="J31" s="2">
        <f>COUNTIFS('Zoznam klientov'!$G$9:$G$308,"žena",'Zoznam klientov'!$B$9:$B$308,C31)</f>
        <v>0</v>
      </c>
      <c r="K31" s="2">
        <f>COUNTIFS('Zoznam klientov'!$G$9:$G$308,"muž",'Zoznam klientov'!$B$9:$B$308,C31)</f>
        <v>0</v>
      </c>
    </row>
    <row r="32" spans="1:11" x14ac:dyDescent="0.45">
      <c r="A32" s="8" t="str">
        <f>'Údaje o zamestnancovi'!A40</f>
        <v xml:space="preserve"> </v>
      </c>
      <c r="B32" s="75" t="e">
        <f>'Údaje o zamestnancovi'!#REF!</f>
        <v>#REF!</v>
      </c>
      <c r="C32" s="8">
        <f>'Údaje o zamestnancovi'!B40</f>
        <v>0</v>
      </c>
      <c r="D32" s="1" t="str">
        <f>'Údaje o zamestnancovi'!V40</f>
        <v xml:space="preserve"> </v>
      </c>
      <c r="E32" s="2">
        <f>COUNTIFS('Zoznam klientov'!$H$9:$H$308,"II",'Zoznam klientov'!$B$9:$B$308,Monitor!C32)</f>
        <v>0</v>
      </c>
      <c r="F32" s="2">
        <f>COUNTIFS('Zoznam klientov'!$H$9:$H$308,"III",'Zoznam klientov'!$B$9:$B$308,Monitor!C32)</f>
        <v>0</v>
      </c>
      <c r="G32" s="2">
        <f>COUNTIFS('Zoznam klientov'!$H$9:$H$308,"IV",'Zoznam klientov'!$B$9:$B$308,Monitor!C32)</f>
        <v>0</v>
      </c>
      <c r="H32" s="2">
        <f>COUNTIFS('Zoznam klientov'!$H$9:$H$308,"V",'Zoznam klientov'!$B$9:$B$308,Monitor!C32)</f>
        <v>0</v>
      </c>
      <c r="I32" s="2">
        <f>COUNTIFS('Zoznam klientov'!$H$9:$H$308,"VI",'Zoznam klientov'!$B$9:$B$308,Monitor!C32)</f>
        <v>0</v>
      </c>
      <c r="J32" s="2">
        <f>COUNTIFS('Zoznam klientov'!$G$9:$G$308,"žena",'Zoznam klientov'!$B$9:$B$308,C32)</f>
        <v>0</v>
      </c>
      <c r="K32" s="2">
        <f>COUNTIFS('Zoznam klientov'!$G$9:$G$308,"muž",'Zoznam klientov'!$B$9:$B$308,C32)</f>
        <v>0</v>
      </c>
    </row>
    <row r="33" spans="1:11" x14ac:dyDescent="0.45">
      <c r="A33" s="8" t="str">
        <f>'Údaje o zamestnancovi'!A41</f>
        <v xml:space="preserve"> </v>
      </c>
      <c r="B33" s="75" t="e">
        <f>'Údaje o zamestnancovi'!#REF!</f>
        <v>#REF!</v>
      </c>
      <c r="C33" s="8">
        <f>'Údaje o zamestnancovi'!B41</f>
        <v>0</v>
      </c>
      <c r="D33" s="1" t="str">
        <f>'Údaje o zamestnancovi'!V41</f>
        <v xml:space="preserve"> </v>
      </c>
      <c r="E33" s="2">
        <f>COUNTIFS('Zoznam klientov'!$H$9:$H$308,"II",'Zoznam klientov'!$B$9:$B$308,Monitor!C33)</f>
        <v>0</v>
      </c>
      <c r="F33" s="2">
        <f>COUNTIFS('Zoznam klientov'!$H$9:$H$308,"III",'Zoznam klientov'!$B$9:$B$308,Monitor!C33)</f>
        <v>0</v>
      </c>
      <c r="G33" s="2">
        <f>COUNTIFS('Zoznam klientov'!$H$9:$H$308,"IV",'Zoznam klientov'!$B$9:$B$308,Monitor!C33)</f>
        <v>0</v>
      </c>
      <c r="H33" s="2">
        <f>COUNTIFS('Zoznam klientov'!$H$9:$H$308,"V",'Zoznam klientov'!$B$9:$B$308,Monitor!C33)</f>
        <v>0</v>
      </c>
      <c r="I33" s="2">
        <f>COUNTIFS('Zoznam klientov'!$H$9:$H$308,"VI",'Zoznam klientov'!$B$9:$B$308,Monitor!C33)</f>
        <v>0</v>
      </c>
      <c r="J33" s="2">
        <f>COUNTIFS('Zoznam klientov'!$G$9:$G$308,"žena",'Zoznam klientov'!$B$9:$B$308,C33)</f>
        <v>0</v>
      </c>
      <c r="K33" s="2">
        <f>COUNTIFS('Zoznam klientov'!$G$9:$G$308,"muž",'Zoznam klientov'!$B$9:$B$308,C33)</f>
        <v>0</v>
      </c>
    </row>
    <row r="34" spans="1:11" x14ac:dyDescent="0.45">
      <c r="A34" s="8" t="str">
        <f>'Údaje o zamestnancovi'!A42</f>
        <v xml:space="preserve"> </v>
      </c>
      <c r="B34" s="75" t="e">
        <f>'Údaje o zamestnancovi'!#REF!</f>
        <v>#REF!</v>
      </c>
      <c r="C34" s="8">
        <f>'Údaje o zamestnancovi'!B42</f>
        <v>0</v>
      </c>
      <c r="D34" s="1" t="str">
        <f>'Údaje o zamestnancovi'!V42</f>
        <v xml:space="preserve"> </v>
      </c>
      <c r="E34" s="2">
        <f>COUNTIFS('Zoznam klientov'!$H$9:$H$308,"II",'Zoznam klientov'!$B$9:$B$308,Monitor!C34)</f>
        <v>0</v>
      </c>
      <c r="F34" s="2">
        <f>COUNTIFS('Zoznam klientov'!$H$9:$H$308,"III",'Zoznam klientov'!$B$9:$B$308,Monitor!C34)</f>
        <v>0</v>
      </c>
      <c r="G34" s="2">
        <f>COUNTIFS('Zoznam klientov'!$H$9:$H$308,"IV",'Zoznam klientov'!$B$9:$B$308,Monitor!C34)</f>
        <v>0</v>
      </c>
      <c r="H34" s="2">
        <f>COUNTIFS('Zoznam klientov'!$H$9:$H$308,"V",'Zoznam klientov'!$B$9:$B$308,Monitor!C34)</f>
        <v>0</v>
      </c>
      <c r="I34" s="2">
        <f>COUNTIFS('Zoznam klientov'!$H$9:$H$308,"VI",'Zoznam klientov'!$B$9:$B$308,Monitor!C34)</f>
        <v>0</v>
      </c>
      <c r="J34" s="2">
        <f>COUNTIFS('Zoznam klientov'!$G$9:$G$308,"žena",'Zoznam klientov'!$B$9:$B$308,C34)</f>
        <v>0</v>
      </c>
      <c r="K34" s="2">
        <f>COUNTIFS('Zoznam klientov'!$G$9:$G$308,"muž",'Zoznam klientov'!$B$9:$B$308,C34)</f>
        <v>0</v>
      </c>
    </row>
    <row r="35" spans="1:11" x14ac:dyDescent="0.45">
      <c r="A35" s="8" t="str">
        <f>'Údaje o zamestnancovi'!A43</f>
        <v xml:space="preserve"> </v>
      </c>
      <c r="B35" s="75" t="e">
        <f>'Údaje o zamestnancovi'!#REF!</f>
        <v>#REF!</v>
      </c>
      <c r="C35" s="8">
        <f>'Údaje o zamestnancovi'!B43</f>
        <v>0</v>
      </c>
      <c r="D35" s="1" t="str">
        <f>'Údaje o zamestnancovi'!V43</f>
        <v xml:space="preserve"> </v>
      </c>
      <c r="E35" s="2">
        <f>COUNTIFS('Zoznam klientov'!$H$9:$H$308,"II",'Zoznam klientov'!$B$9:$B$308,Monitor!C35)</f>
        <v>0</v>
      </c>
      <c r="F35" s="2">
        <f>COUNTIFS('Zoznam klientov'!$H$9:$H$308,"III",'Zoznam klientov'!$B$9:$B$308,Monitor!C35)</f>
        <v>0</v>
      </c>
      <c r="G35" s="2">
        <f>COUNTIFS('Zoznam klientov'!$H$9:$H$308,"IV",'Zoznam klientov'!$B$9:$B$308,Monitor!C35)</f>
        <v>0</v>
      </c>
      <c r="H35" s="2">
        <f>COUNTIFS('Zoznam klientov'!$H$9:$H$308,"V",'Zoznam klientov'!$B$9:$B$308,Monitor!C35)</f>
        <v>0</v>
      </c>
      <c r="I35" s="2">
        <f>COUNTIFS('Zoznam klientov'!$H$9:$H$308,"VI",'Zoznam klientov'!$B$9:$B$308,Monitor!C35)</f>
        <v>0</v>
      </c>
      <c r="J35" s="2">
        <f>COUNTIFS('Zoznam klientov'!$G$9:$G$308,"žena",'Zoznam klientov'!$B$9:$B$308,C35)</f>
        <v>0</v>
      </c>
      <c r="K35" s="2">
        <f>COUNTIFS('Zoznam klientov'!$G$9:$G$308,"muž",'Zoznam klientov'!$B$9:$B$308,C35)</f>
        <v>0</v>
      </c>
    </row>
    <row r="36" spans="1:11" x14ac:dyDescent="0.45">
      <c r="A36" s="8" t="str">
        <f>'Údaje o zamestnancovi'!A44</f>
        <v xml:space="preserve"> </v>
      </c>
      <c r="B36" s="75" t="e">
        <f>'Údaje o zamestnancovi'!#REF!</f>
        <v>#REF!</v>
      </c>
      <c r="C36" s="8">
        <f>'Údaje o zamestnancovi'!B44</f>
        <v>0</v>
      </c>
      <c r="D36" s="1" t="str">
        <f>'Údaje o zamestnancovi'!V44</f>
        <v xml:space="preserve"> </v>
      </c>
      <c r="E36" s="2">
        <f>COUNTIFS('Zoznam klientov'!$H$9:$H$308,"II",'Zoznam klientov'!$B$9:$B$308,Monitor!C36)</f>
        <v>0</v>
      </c>
      <c r="F36" s="2">
        <f>COUNTIFS('Zoznam klientov'!$H$9:$H$308,"III",'Zoznam klientov'!$B$9:$B$308,Monitor!C36)</f>
        <v>0</v>
      </c>
      <c r="G36" s="2">
        <f>COUNTIFS('Zoznam klientov'!$H$9:$H$308,"IV",'Zoznam klientov'!$B$9:$B$308,Monitor!C36)</f>
        <v>0</v>
      </c>
      <c r="H36" s="2">
        <f>COUNTIFS('Zoznam klientov'!$H$9:$H$308,"V",'Zoznam klientov'!$B$9:$B$308,Monitor!C36)</f>
        <v>0</v>
      </c>
      <c r="I36" s="2">
        <f>COUNTIFS('Zoznam klientov'!$H$9:$H$308,"VI",'Zoznam klientov'!$B$9:$B$308,Monitor!C36)</f>
        <v>0</v>
      </c>
      <c r="J36" s="2">
        <f>COUNTIFS('Zoznam klientov'!$G$9:$G$308,"žena",'Zoznam klientov'!$B$9:$B$308,C36)</f>
        <v>0</v>
      </c>
      <c r="K36" s="2">
        <f>COUNTIFS('Zoznam klientov'!$G$9:$G$308,"muž",'Zoznam klientov'!$B$9:$B$308,C36)</f>
        <v>0</v>
      </c>
    </row>
    <row r="37" spans="1:11" x14ac:dyDescent="0.45">
      <c r="A37" s="8" t="str">
        <f>'Údaje o zamestnancovi'!A45</f>
        <v xml:space="preserve"> </v>
      </c>
      <c r="B37" s="75" t="e">
        <f>'Údaje o zamestnancovi'!#REF!</f>
        <v>#REF!</v>
      </c>
      <c r="C37" s="8">
        <f>'Údaje o zamestnancovi'!B45</f>
        <v>0</v>
      </c>
      <c r="D37" s="1" t="str">
        <f>'Údaje o zamestnancovi'!V45</f>
        <v xml:space="preserve"> </v>
      </c>
      <c r="E37" s="2">
        <f>COUNTIFS('Zoznam klientov'!$H$9:$H$308,"II",'Zoznam klientov'!$B$9:$B$308,Monitor!C37)</f>
        <v>0</v>
      </c>
      <c r="F37" s="2">
        <f>COUNTIFS('Zoznam klientov'!$H$9:$H$308,"III",'Zoznam klientov'!$B$9:$B$308,Monitor!C37)</f>
        <v>0</v>
      </c>
      <c r="G37" s="2">
        <f>COUNTIFS('Zoznam klientov'!$H$9:$H$308,"IV",'Zoznam klientov'!$B$9:$B$308,Monitor!C37)</f>
        <v>0</v>
      </c>
      <c r="H37" s="2">
        <f>COUNTIFS('Zoznam klientov'!$H$9:$H$308,"V",'Zoznam klientov'!$B$9:$B$308,Monitor!C37)</f>
        <v>0</v>
      </c>
      <c r="I37" s="2">
        <f>COUNTIFS('Zoznam klientov'!$H$9:$H$308,"VI",'Zoznam klientov'!$B$9:$B$308,Monitor!C37)</f>
        <v>0</v>
      </c>
      <c r="J37" s="2">
        <f>COUNTIFS('Zoznam klientov'!$G$9:$G$308,"žena",'Zoznam klientov'!$B$9:$B$308,C37)</f>
        <v>0</v>
      </c>
      <c r="K37" s="2">
        <f>COUNTIFS('Zoznam klientov'!$G$9:$G$308,"muž",'Zoznam klientov'!$B$9:$B$308,C37)</f>
        <v>0</v>
      </c>
    </row>
    <row r="38" spans="1:11" x14ac:dyDescent="0.45">
      <c r="A38" s="8" t="str">
        <f>'Údaje o zamestnancovi'!A46</f>
        <v xml:space="preserve"> </v>
      </c>
      <c r="B38" s="75" t="e">
        <f>'Údaje o zamestnancovi'!#REF!</f>
        <v>#REF!</v>
      </c>
      <c r="C38" s="8">
        <f>'Údaje o zamestnancovi'!B46</f>
        <v>0</v>
      </c>
      <c r="D38" s="1" t="str">
        <f>'Údaje o zamestnancovi'!V46</f>
        <v xml:space="preserve"> </v>
      </c>
      <c r="E38" s="2">
        <f>COUNTIFS('Zoznam klientov'!$H$9:$H$308,"II",'Zoznam klientov'!$B$9:$B$308,Monitor!C38)</f>
        <v>0</v>
      </c>
      <c r="F38" s="2">
        <f>COUNTIFS('Zoznam klientov'!$H$9:$H$308,"III",'Zoznam klientov'!$B$9:$B$308,Monitor!C38)</f>
        <v>0</v>
      </c>
      <c r="G38" s="2">
        <f>COUNTIFS('Zoznam klientov'!$H$9:$H$308,"IV",'Zoznam klientov'!$B$9:$B$308,Monitor!C38)</f>
        <v>0</v>
      </c>
      <c r="H38" s="2">
        <f>COUNTIFS('Zoznam klientov'!$H$9:$H$308,"V",'Zoznam klientov'!$B$9:$B$308,Monitor!C38)</f>
        <v>0</v>
      </c>
      <c r="I38" s="2">
        <f>COUNTIFS('Zoznam klientov'!$H$9:$H$308,"VI",'Zoznam klientov'!$B$9:$B$308,Monitor!C38)</f>
        <v>0</v>
      </c>
      <c r="J38" s="2">
        <f>COUNTIFS('Zoznam klientov'!$G$9:$G$308,"žena",'Zoznam klientov'!$B$9:$B$308,C38)</f>
        <v>0</v>
      </c>
      <c r="K38" s="2">
        <f>COUNTIFS('Zoznam klientov'!$G$9:$G$308,"muž",'Zoznam klientov'!$B$9:$B$308,C38)</f>
        <v>0</v>
      </c>
    </row>
    <row r="39" spans="1:11" x14ac:dyDescent="0.45">
      <c r="A39" s="8" t="str">
        <f>'Údaje o zamestnancovi'!A47</f>
        <v xml:space="preserve"> </v>
      </c>
      <c r="B39" s="75" t="e">
        <f>'Údaje o zamestnancovi'!#REF!</f>
        <v>#REF!</v>
      </c>
      <c r="C39" s="8">
        <f>'Údaje o zamestnancovi'!B47</f>
        <v>0</v>
      </c>
      <c r="D39" s="1" t="str">
        <f>'Údaje o zamestnancovi'!V47</f>
        <v xml:space="preserve"> </v>
      </c>
      <c r="E39" s="2">
        <f>COUNTIFS('Zoznam klientov'!$H$9:$H$308,"II",'Zoznam klientov'!$B$9:$B$308,Monitor!C39)</f>
        <v>0</v>
      </c>
      <c r="F39" s="2">
        <f>COUNTIFS('Zoznam klientov'!$H$9:$H$308,"III",'Zoznam klientov'!$B$9:$B$308,Monitor!C39)</f>
        <v>0</v>
      </c>
      <c r="G39" s="2">
        <f>COUNTIFS('Zoznam klientov'!$H$9:$H$308,"IV",'Zoznam klientov'!$B$9:$B$308,Monitor!C39)</f>
        <v>0</v>
      </c>
      <c r="H39" s="2">
        <f>COUNTIFS('Zoznam klientov'!$H$9:$H$308,"V",'Zoznam klientov'!$B$9:$B$308,Monitor!C39)</f>
        <v>0</v>
      </c>
      <c r="I39" s="2">
        <f>COUNTIFS('Zoznam klientov'!$H$9:$H$308,"VI",'Zoznam klientov'!$B$9:$B$308,Monitor!C39)</f>
        <v>0</v>
      </c>
      <c r="J39" s="2">
        <f>COUNTIFS('Zoznam klientov'!$G$9:$G$308,"žena",'Zoznam klientov'!$B$9:$B$308,C39)</f>
        <v>0</v>
      </c>
      <c r="K39" s="2">
        <f>COUNTIFS('Zoznam klientov'!$G$9:$G$308,"muž",'Zoznam klientov'!$B$9:$B$308,C39)</f>
        <v>0</v>
      </c>
    </row>
    <row r="40" spans="1:11" x14ac:dyDescent="0.45">
      <c r="A40" s="8" t="str">
        <f>'Údaje o zamestnancovi'!A48</f>
        <v xml:space="preserve"> </v>
      </c>
      <c r="B40" s="75" t="e">
        <f>'Údaje o zamestnancovi'!#REF!</f>
        <v>#REF!</v>
      </c>
      <c r="C40" s="8">
        <f>'Údaje o zamestnancovi'!B48</f>
        <v>0</v>
      </c>
      <c r="D40" s="1" t="str">
        <f>'Údaje o zamestnancovi'!V48</f>
        <v xml:space="preserve"> </v>
      </c>
      <c r="E40" s="2">
        <f>COUNTIFS('Zoznam klientov'!$H$9:$H$308,"II",'Zoznam klientov'!$B$9:$B$308,Monitor!C40)</f>
        <v>0</v>
      </c>
      <c r="F40" s="2">
        <f>COUNTIFS('Zoznam klientov'!$H$9:$H$308,"III",'Zoznam klientov'!$B$9:$B$308,Monitor!C40)</f>
        <v>0</v>
      </c>
      <c r="G40" s="2">
        <f>COUNTIFS('Zoznam klientov'!$H$9:$H$308,"IV",'Zoznam klientov'!$B$9:$B$308,Monitor!C40)</f>
        <v>0</v>
      </c>
      <c r="H40" s="2">
        <f>COUNTIFS('Zoznam klientov'!$H$9:$H$308,"V",'Zoznam klientov'!$B$9:$B$308,Monitor!C40)</f>
        <v>0</v>
      </c>
      <c r="I40" s="2">
        <f>COUNTIFS('Zoznam klientov'!$H$9:$H$308,"VI",'Zoznam klientov'!$B$9:$B$308,Monitor!C40)</f>
        <v>0</v>
      </c>
      <c r="J40" s="2">
        <f>COUNTIFS('Zoznam klientov'!$G$9:$G$308,"žena",'Zoznam klientov'!$B$9:$B$308,C40)</f>
        <v>0</v>
      </c>
      <c r="K40" s="2">
        <f>COUNTIFS('Zoznam klientov'!$G$9:$G$308,"muž",'Zoznam klientov'!$B$9:$B$308,C40)</f>
        <v>0</v>
      </c>
    </row>
    <row r="41" spans="1:11" x14ac:dyDescent="0.45">
      <c r="A41" s="8" t="str">
        <f>'Údaje o zamestnancovi'!A49</f>
        <v xml:space="preserve"> </v>
      </c>
      <c r="B41" s="75" t="e">
        <f>'Údaje o zamestnancovi'!#REF!</f>
        <v>#REF!</v>
      </c>
      <c r="C41" s="8">
        <f>'Údaje o zamestnancovi'!B49</f>
        <v>0</v>
      </c>
      <c r="D41" s="1" t="str">
        <f>'Údaje o zamestnancovi'!V49</f>
        <v xml:space="preserve"> </v>
      </c>
      <c r="E41" s="2">
        <f>COUNTIFS('Zoznam klientov'!$H$9:$H$308,"II",'Zoznam klientov'!$B$9:$B$308,Monitor!C41)</f>
        <v>0</v>
      </c>
      <c r="F41" s="2">
        <f>COUNTIFS('Zoznam klientov'!$H$9:$H$308,"III",'Zoznam klientov'!$B$9:$B$308,Monitor!C41)</f>
        <v>0</v>
      </c>
      <c r="G41" s="2">
        <f>COUNTIFS('Zoznam klientov'!$H$9:$H$308,"IV",'Zoznam klientov'!$B$9:$B$308,Monitor!C41)</f>
        <v>0</v>
      </c>
      <c r="H41" s="2">
        <f>COUNTIFS('Zoznam klientov'!$H$9:$H$308,"V",'Zoznam klientov'!$B$9:$B$308,Monitor!C41)</f>
        <v>0</v>
      </c>
      <c r="I41" s="2">
        <f>COUNTIFS('Zoznam klientov'!$H$9:$H$308,"VI",'Zoznam klientov'!$B$9:$B$308,Monitor!C41)</f>
        <v>0</v>
      </c>
      <c r="J41" s="2">
        <f>COUNTIFS('Zoznam klientov'!$G$9:$G$308,"žena",'Zoznam klientov'!$B$9:$B$308,C41)</f>
        <v>0</v>
      </c>
      <c r="K41" s="2">
        <f>COUNTIFS('Zoznam klientov'!$G$9:$G$308,"muž",'Zoznam klientov'!$B$9:$B$308,C41)</f>
        <v>0</v>
      </c>
    </row>
    <row r="42" spans="1:11" x14ac:dyDescent="0.45">
      <c r="A42" s="8" t="str">
        <f>'Údaje o zamestnancovi'!A50</f>
        <v xml:space="preserve"> </v>
      </c>
      <c r="B42" s="75" t="e">
        <f>'Údaje o zamestnancovi'!#REF!</f>
        <v>#REF!</v>
      </c>
      <c r="C42" s="8">
        <f>'Údaje o zamestnancovi'!B50</f>
        <v>0</v>
      </c>
      <c r="D42" s="1" t="str">
        <f>'Údaje o zamestnancovi'!V50</f>
        <v xml:space="preserve"> </v>
      </c>
      <c r="E42" s="2">
        <f>COUNTIFS('Zoznam klientov'!$H$9:$H$308,"II",'Zoznam klientov'!$B$9:$B$308,Monitor!C42)</f>
        <v>0</v>
      </c>
      <c r="F42" s="2">
        <f>COUNTIFS('Zoznam klientov'!$H$9:$H$308,"III",'Zoznam klientov'!$B$9:$B$308,Monitor!C42)</f>
        <v>0</v>
      </c>
      <c r="G42" s="2">
        <f>COUNTIFS('Zoznam klientov'!$H$9:$H$308,"IV",'Zoznam klientov'!$B$9:$B$308,Monitor!C42)</f>
        <v>0</v>
      </c>
      <c r="H42" s="2">
        <f>COUNTIFS('Zoznam klientov'!$H$9:$H$308,"V",'Zoznam klientov'!$B$9:$B$308,Monitor!C42)</f>
        <v>0</v>
      </c>
      <c r="I42" s="2">
        <f>COUNTIFS('Zoznam klientov'!$H$9:$H$308,"VI",'Zoznam klientov'!$B$9:$B$308,Monitor!C42)</f>
        <v>0</v>
      </c>
      <c r="J42" s="2">
        <f>COUNTIFS('Zoznam klientov'!$G$9:$G$308,"žena",'Zoznam klientov'!$B$9:$B$308,C42)</f>
        <v>0</v>
      </c>
      <c r="K42" s="2">
        <f>COUNTIFS('Zoznam klientov'!$G$9:$G$308,"muž",'Zoznam klientov'!$B$9:$B$308,C42)</f>
        <v>0</v>
      </c>
    </row>
    <row r="43" spans="1:11" x14ac:dyDescent="0.45">
      <c r="A43" s="8" t="str">
        <f>'Údaje o zamestnancovi'!A51</f>
        <v xml:space="preserve"> </v>
      </c>
      <c r="B43" s="75" t="e">
        <f>'Údaje o zamestnancovi'!#REF!</f>
        <v>#REF!</v>
      </c>
      <c r="C43" s="8">
        <f>'Údaje o zamestnancovi'!B51</f>
        <v>0</v>
      </c>
      <c r="D43" s="1" t="str">
        <f>'Údaje o zamestnancovi'!V51</f>
        <v xml:space="preserve"> </v>
      </c>
      <c r="E43" s="2">
        <f>COUNTIFS('Zoznam klientov'!$H$9:$H$308,"II",'Zoznam klientov'!$B$9:$B$308,Monitor!C43)</f>
        <v>0</v>
      </c>
      <c r="F43" s="2">
        <f>COUNTIFS('Zoznam klientov'!$H$9:$H$308,"III",'Zoznam klientov'!$B$9:$B$308,Monitor!C43)</f>
        <v>0</v>
      </c>
      <c r="G43" s="2">
        <f>COUNTIFS('Zoznam klientov'!$H$9:$H$308,"IV",'Zoznam klientov'!$B$9:$B$308,Monitor!C43)</f>
        <v>0</v>
      </c>
      <c r="H43" s="2">
        <f>COUNTIFS('Zoznam klientov'!$H$9:$H$308,"V",'Zoznam klientov'!$B$9:$B$308,Monitor!C43)</f>
        <v>0</v>
      </c>
      <c r="I43" s="2">
        <f>COUNTIFS('Zoznam klientov'!$H$9:$H$308,"VI",'Zoznam klientov'!$B$9:$B$308,Monitor!C43)</f>
        <v>0</v>
      </c>
      <c r="J43" s="2">
        <f>COUNTIFS('Zoznam klientov'!$G$9:$G$308,"žena",'Zoznam klientov'!$B$9:$B$308,C43)</f>
        <v>0</v>
      </c>
      <c r="K43" s="2">
        <f>COUNTIFS('Zoznam klientov'!$G$9:$G$308,"muž",'Zoznam klientov'!$B$9:$B$308,C43)</f>
        <v>0</v>
      </c>
    </row>
    <row r="44" spans="1:11" x14ac:dyDescent="0.45">
      <c r="A44" s="8" t="str">
        <f>'Údaje o zamestnancovi'!A52</f>
        <v xml:space="preserve"> </v>
      </c>
      <c r="B44" s="75" t="e">
        <f>'Údaje o zamestnancovi'!#REF!</f>
        <v>#REF!</v>
      </c>
      <c r="C44" s="8">
        <f>'Údaje o zamestnancovi'!B52</f>
        <v>0</v>
      </c>
      <c r="D44" s="1" t="str">
        <f>'Údaje o zamestnancovi'!V52</f>
        <v xml:space="preserve"> </v>
      </c>
      <c r="E44" s="2">
        <f>COUNTIFS('Zoznam klientov'!$H$9:$H$308,"II",'Zoznam klientov'!$B$9:$B$308,Monitor!C44)</f>
        <v>0</v>
      </c>
      <c r="F44" s="2">
        <f>COUNTIFS('Zoznam klientov'!$H$9:$H$308,"III",'Zoznam klientov'!$B$9:$B$308,Monitor!C44)</f>
        <v>0</v>
      </c>
      <c r="G44" s="2">
        <f>COUNTIFS('Zoznam klientov'!$H$9:$H$308,"IV",'Zoznam klientov'!$B$9:$B$308,Monitor!C44)</f>
        <v>0</v>
      </c>
      <c r="H44" s="2">
        <f>COUNTIFS('Zoznam klientov'!$H$9:$H$308,"V",'Zoznam klientov'!$B$9:$B$308,Monitor!C44)</f>
        <v>0</v>
      </c>
      <c r="I44" s="2">
        <f>COUNTIFS('Zoznam klientov'!$H$9:$H$308,"VI",'Zoznam klientov'!$B$9:$B$308,Monitor!C44)</f>
        <v>0</v>
      </c>
      <c r="J44" s="2">
        <f>COUNTIFS('Zoznam klientov'!$G$9:$G$308,"žena",'Zoznam klientov'!$B$9:$B$308,C44)</f>
        <v>0</v>
      </c>
      <c r="K44" s="2">
        <f>COUNTIFS('Zoznam klientov'!$G$9:$G$308,"muž",'Zoznam klientov'!$B$9:$B$308,C44)</f>
        <v>0</v>
      </c>
    </row>
    <row r="45" spans="1:11" x14ac:dyDescent="0.45">
      <c r="A45" s="8" t="str">
        <f>'Údaje o zamestnancovi'!A53</f>
        <v xml:space="preserve"> </v>
      </c>
      <c r="B45" s="75" t="e">
        <f>'Údaje o zamestnancovi'!#REF!</f>
        <v>#REF!</v>
      </c>
      <c r="C45" s="8">
        <f>'Údaje o zamestnancovi'!B53</f>
        <v>0</v>
      </c>
      <c r="D45" s="1" t="str">
        <f>'Údaje o zamestnancovi'!V53</f>
        <v xml:space="preserve"> </v>
      </c>
      <c r="E45" s="2">
        <f>COUNTIFS('Zoznam klientov'!$H$9:$H$308,"II",'Zoznam klientov'!$B$9:$B$308,Monitor!C45)</f>
        <v>0</v>
      </c>
      <c r="F45" s="2">
        <f>COUNTIFS('Zoznam klientov'!$H$9:$H$308,"III",'Zoznam klientov'!$B$9:$B$308,Monitor!C45)</f>
        <v>0</v>
      </c>
      <c r="G45" s="2">
        <f>COUNTIFS('Zoznam klientov'!$H$9:$H$308,"IV",'Zoznam klientov'!$B$9:$B$308,Monitor!C45)</f>
        <v>0</v>
      </c>
      <c r="H45" s="2">
        <f>COUNTIFS('Zoznam klientov'!$H$9:$H$308,"V",'Zoznam klientov'!$B$9:$B$308,Monitor!C45)</f>
        <v>0</v>
      </c>
      <c r="I45" s="2">
        <f>COUNTIFS('Zoznam klientov'!$H$9:$H$308,"VI",'Zoznam klientov'!$B$9:$B$308,Monitor!C45)</f>
        <v>0</v>
      </c>
      <c r="J45" s="2">
        <f>COUNTIFS('Zoznam klientov'!$G$9:$G$308,"žena",'Zoznam klientov'!$B$9:$B$308,C45)</f>
        <v>0</v>
      </c>
      <c r="K45" s="2">
        <f>COUNTIFS('Zoznam klientov'!$G$9:$G$308,"muž",'Zoznam klientov'!$B$9:$B$308,C45)</f>
        <v>0</v>
      </c>
    </row>
    <row r="46" spans="1:11" x14ac:dyDescent="0.45">
      <c r="A46" s="8" t="str">
        <f>'Údaje o zamestnancovi'!A54</f>
        <v xml:space="preserve"> </v>
      </c>
      <c r="B46" s="75" t="e">
        <f>'Údaje o zamestnancovi'!#REF!</f>
        <v>#REF!</v>
      </c>
      <c r="C46" s="8">
        <f>'Údaje o zamestnancovi'!B54</f>
        <v>0</v>
      </c>
      <c r="D46" s="1" t="str">
        <f>'Údaje o zamestnancovi'!V54</f>
        <v xml:space="preserve"> </v>
      </c>
      <c r="E46" s="2">
        <f>COUNTIFS('Zoznam klientov'!$H$9:$H$308,"II",'Zoznam klientov'!$B$9:$B$308,Monitor!C46)</f>
        <v>0</v>
      </c>
      <c r="F46" s="2">
        <f>COUNTIFS('Zoznam klientov'!$H$9:$H$308,"III",'Zoznam klientov'!$B$9:$B$308,Monitor!C46)</f>
        <v>0</v>
      </c>
      <c r="G46" s="2">
        <f>COUNTIFS('Zoznam klientov'!$H$9:$H$308,"IV",'Zoznam klientov'!$B$9:$B$308,Monitor!C46)</f>
        <v>0</v>
      </c>
      <c r="H46" s="2">
        <f>COUNTIFS('Zoznam klientov'!$H$9:$H$308,"V",'Zoznam klientov'!$B$9:$B$308,Monitor!C46)</f>
        <v>0</v>
      </c>
      <c r="I46" s="2">
        <f>COUNTIFS('Zoznam klientov'!$H$9:$H$308,"VI",'Zoznam klientov'!$B$9:$B$308,Monitor!C46)</f>
        <v>0</v>
      </c>
      <c r="J46" s="2">
        <f>COUNTIFS('Zoznam klientov'!$G$9:$G$308,"žena",'Zoznam klientov'!$B$9:$B$308,C46)</f>
        <v>0</v>
      </c>
      <c r="K46" s="2">
        <f>COUNTIFS('Zoznam klientov'!$G$9:$G$308,"muž",'Zoznam klientov'!$B$9:$B$308,C46)</f>
        <v>0</v>
      </c>
    </row>
    <row r="47" spans="1:11" x14ac:dyDescent="0.45">
      <c r="A47" s="8" t="str">
        <f>'Údaje o zamestnancovi'!A55</f>
        <v xml:space="preserve"> </v>
      </c>
      <c r="B47" s="75" t="e">
        <f>'Údaje o zamestnancovi'!#REF!</f>
        <v>#REF!</v>
      </c>
      <c r="C47" s="8">
        <f>'Údaje o zamestnancovi'!B55</f>
        <v>0</v>
      </c>
      <c r="D47" s="1" t="str">
        <f>'Údaje o zamestnancovi'!V55</f>
        <v xml:space="preserve"> </v>
      </c>
      <c r="E47" s="2">
        <f>COUNTIFS('Zoznam klientov'!$H$9:$H$308,"II",'Zoznam klientov'!$B$9:$B$308,Monitor!C47)</f>
        <v>0</v>
      </c>
      <c r="F47" s="2">
        <f>COUNTIFS('Zoznam klientov'!$H$9:$H$308,"III",'Zoznam klientov'!$B$9:$B$308,Monitor!C47)</f>
        <v>0</v>
      </c>
      <c r="G47" s="2">
        <f>COUNTIFS('Zoznam klientov'!$H$9:$H$308,"IV",'Zoznam klientov'!$B$9:$B$308,Monitor!C47)</f>
        <v>0</v>
      </c>
      <c r="H47" s="2">
        <f>COUNTIFS('Zoznam klientov'!$H$9:$H$308,"V",'Zoznam klientov'!$B$9:$B$308,Monitor!C47)</f>
        <v>0</v>
      </c>
      <c r="I47" s="2">
        <f>COUNTIFS('Zoznam klientov'!$H$9:$H$308,"VI",'Zoznam klientov'!$B$9:$B$308,Monitor!C47)</f>
        <v>0</v>
      </c>
      <c r="J47" s="2">
        <f>COUNTIFS('Zoznam klientov'!$G$9:$G$308,"žena",'Zoznam klientov'!$B$9:$B$308,C47)</f>
        <v>0</v>
      </c>
      <c r="K47" s="2">
        <f>COUNTIFS('Zoznam klientov'!$G$9:$G$308,"muž",'Zoznam klientov'!$B$9:$B$308,C47)</f>
        <v>0</v>
      </c>
    </row>
    <row r="48" spans="1:11" x14ac:dyDescent="0.45">
      <c r="A48" s="8" t="str">
        <f>'Údaje o zamestnancovi'!A56</f>
        <v xml:space="preserve"> </v>
      </c>
      <c r="B48" s="75" t="e">
        <f>'Údaje o zamestnancovi'!#REF!</f>
        <v>#REF!</v>
      </c>
      <c r="C48" s="8">
        <f>'Údaje o zamestnancovi'!B56</f>
        <v>0</v>
      </c>
      <c r="D48" s="1" t="str">
        <f>'Údaje o zamestnancovi'!V56</f>
        <v xml:space="preserve"> </v>
      </c>
      <c r="E48" s="2">
        <f>COUNTIFS('Zoznam klientov'!$H$9:$H$308,"II",'Zoznam klientov'!$B$9:$B$308,Monitor!C48)</f>
        <v>0</v>
      </c>
      <c r="F48" s="2">
        <f>COUNTIFS('Zoznam klientov'!$H$9:$H$308,"III",'Zoznam klientov'!$B$9:$B$308,Monitor!C48)</f>
        <v>0</v>
      </c>
      <c r="G48" s="2">
        <f>COUNTIFS('Zoznam klientov'!$H$9:$H$308,"IV",'Zoznam klientov'!$B$9:$B$308,Monitor!C48)</f>
        <v>0</v>
      </c>
      <c r="H48" s="2">
        <f>COUNTIFS('Zoznam klientov'!$H$9:$H$308,"V",'Zoznam klientov'!$B$9:$B$308,Monitor!C48)</f>
        <v>0</v>
      </c>
      <c r="I48" s="2">
        <f>COUNTIFS('Zoznam klientov'!$H$9:$H$308,"VI",'Zoznam klientov'!$B$9:$B$308,Monitor!C48)</f>
        <v>0</v>
      </c>
      <c r="J48" s="2">
        <f>COUNTIFS('Zoznam klientov'!$G$9:$G$308,"žena",'Zoznam klientov'!$B$9:$B$308,C48)</f>
        <v>0</v>
      </c>
      <c r="K48" s="2">
        <f>COUNTIFS('Zoznam klientov'!$G$9:$G$308,"muž",'Zoznam klientov'!$B$9:$B$308,C48)</f>
        <v>0</v>
      </c>
    </row>
    <row r="49" spans="1:11" x14ac:dyDescent="0.45">
      <c r="A49" s="8" t="str">
        <f>'Údaje o zamestnancovi'!A57</f>
        <v xml:space="preserve"> </v>
      </c>
      <c r="B49" s="75" t="e">
        <f>'Údaje o zamestnancovi'!#REF!</f>
        <v>#REF!</v>
      </c>
      <c r="C49" s="8">
        <f>'Údaje o zamestnancovi'!B57</f>
        <v>0</v>
      </c>
      <c r="D49" s="1" t="str">
        <f>'Údaje o zamestnancovi'!V57</f>
        <v xml:space="preserve"> </v>
      </c>
      <c r="E49" s="2">
        <f>COUNTIFS('Zoznam klientov'!$H$9:$H$308,"II",'Zoznam klientov'!$B$9:$B$308,Monitor!C49)</f>
        <v>0</v>
      </c>
      <c r="F49" s="2">
        <f>COUNTIFS('Zoznam klientov'!$H$9:$H$308,"III",'Zoznam klientov'!$B$9:$B$308,Monitor!C49)</f>
        <v>0</v>
      </c>
      <c r="G49" s="2">
        <f>COUNTIFS('Zoznam klientov'!$H$9:$H$308,"IV",'Zoznam klientov'!$B$9:$B$308,Monitor!C49)</f>
        <v>0</v>
      </c>
      <c r="H49" s="2">
        <f>COUNTIFS('Zoznam klientov'!$H$9:$H$308,"V",'Zoznam klientov'!$B$9:$B$308,Monitor!C49)</f>
        <v>0</v>
      </c>
      <c r="I49" s="2">
        <f>COUNTIFS('Zoznam klientov'!$H$9:$H$308,"VI",'Zoznam klientov'!$B$9:$B$308,Monitor!C49)</f>
        <v>0</v>
      </c>
      <c r="J49" s="2">
        <f>COUNTIFS('Zoznam klientov'!$G$9:$G$308,"žena",'Zoznam klientov'!$B$9:$B$308,C49)</f>
        <v>0</v>
      </c>
      <c r="K49" s="2">
        <f>COUNTIFS('Zoznam klientov'!$G$9:$G$308,"muž",'Zoznam klientov'!$B$9:$B$308,C49)</f>
        <v>0</v>
      </c>
    </row>
    <row r="50" spans="1:11" x14ac:dyDescent="0.45">
      <c r="A50" s="8" t="str">
        <f>'Údaje o zamestnancovi'!A58</f>
        <v xml:space="preserve"> </v>
      </c>
      <c r="B50" s="75" t="e">
        <f>'Údaje o zamestnancovi'!#REF!</f>
        <v>#REF!</v>
      </c>
      <c r="C50" s="8">
        <f>'Údaje o zamestnancovi'!B58</f>
        <v>0</v>
      </c>
      <c r="D50" s="1" t="str">
        <f>'Údaje o zamestnancovi'!V58</f>
        <v xml:space="preserve"> </v>
      </c>
      <c r="E50" s="2">
        <f>COUNTIFS('Zoznam klientov'!$H$9:$H$308,"II",'Zoznam klientov'!$B$9:$B$308,Monitor!C50)</f>
        <v>0</v>
      </c>
      <c r="F50" s="2">
        <f>COUNTIFS('Zoznam klientov'!$H$9:$H$308,"III",'Zoznam klientov'!$B$9:$B$308,Monitor!C50)</f>
        <v>0</v>
      </c>
      <c r="G50" s="2">
        <f>COUNTIFS('Zoznam klientov'!$H$9:$H$308,"IV",'Zoznam klientov'!$B$9:$B$308,Monitor!C50)</f>
        <v>0</v>
      </c>
      <c r="H50" s="2">
        <f>COUNTIFS('Zoznam klientov'!$H$9:$H$308,"V",'Zoznam klientov'!$B$9:$B$308,Monitor!C50)</f>
        <v>0</v>
      </c>
      <c r="I50" s="2">
        <f>COUNTIFS('Zoznam klientov'!$H$9:$H$308,"VI",'Zoznam klientov'!$B$9:$B$308,Monitor!C50)</f>
        <v>0</v>
      </c>
      <c r="J50" s="2">
        <f>COUNTIFS('Zoznam klientov'!$G$9:$G$308,"žena",'Zoznam klientov'!$B$9:$B$308,C50)</f>
        <v>0</v>
      </c>
      <c r="K50" s="2">
        <f>COUNTIFS('Zoznam klientov'!$G$9:$G$308,"muž",'Zoznam klientov'!$B$9:$B$308,C50)</f>
        <v>0</v>
      </c>
    </row>
    <row r="51" spans="1:11" x14ac:dyDescent="0.45">
      <c r="A51" s="8" t="str">
        <f>'Údaje o zamestnancovi'!A59</f>
        <v xml:space="preserve"> </v>
      </c>
      <c r="B51" s="75" t="e">
        <f>'Údaje o zamestnancovi'!#REF!</f>
        <v>#REF!</v>
      </c>
      <c r="C51" s="8">
        <f>'Údaje o zamestnancovi'!B59</f>
        <v>0</v>
      </c>
      <c r="D51" s="1" t="str">
        <f>'Údaje o zamestnancovi'!V59</f>
        <v xml:space="preserve"> </v>
      </c>
      <c r="E51" s="2">
        <f>COUNTIFS('Zoznam klientov'!$H$9:$H$308,"II",'Zoznam klientov'!$B$9:$B$308,Monitor!C51)</f>
        <v>0</v>
      </c>
      <c r="F51" s="2">
        <f>COUNTIFS('Zoznam klientov'!$H$9:$H$308,"III",'Zoznam klientov'!$B$9:$B$308,Monitor!C51)</f>
        <v>0</v>
      </c>
      <c r="G51" s="2">
        <f>COUNTIFS('Zoznam klientov'!$H$9:$H$308,"IV",'Zoznam klientov'!$B$9:$B$308,Monitor!C51)</f>
        <v>0</v>
      </c>
      <c r="H51" s="2">
        <f>COUNTIFS('Zoznam klientov'!$H$9:$H$308,"V",'Zoznam klientov'!$B$9:$B$308,Monitor!C51)</f>
        <v>0</v>
      </c>
      <c r="I51" s="2">
        <f>COUNTIFS('Zoznam klientov'!$H$9:$H$308,"VI",'Zoznam klientov'!$B$9:$B$308,Monitor!C51)</f>
        <v>0</v>
      </c>
      <c r="J51" s="2">
        <f>COUNTIFS('Zoznam klientov'!$G$9:$G$308,"žena",'Zoznam klientov'!$B$9:$B$308,C51)</f>
        <v>0</v>
      </c>
      <c r="K51" s="2">
        <f>COUNTIFS('Zoznam klientov'!$G$9:$G$308,"muž",'Zoznam klientov'!$B$9:$B$308,C51)</f>
        <v>0</v>
      </c>
    </row>
    <row r="52" spans="1:11" x14ac:dyDescent="0.45">
      <c r="A52" s="8" t="str">
        <f>'Údaje o zamestnancovi'!A60</f>
        <v xml:space="preserve"> </v>
      </c>
      <c r="B52" s="75" t="e">
        <f>'Údaje o zamestnancovi'!#REF!</f>
        <v>#REF!</v>
      </c>
      <c r="C52" s="8">
        <f>'Údaje o zamestnancovi'!B60</f>
        <v>0</v>
      </c>
      <c r="D52" s="1" t="str">
        <f>'Údaje o zamestnancovi'!V60</f>
        <v xml:space="preserve"> </v>
      </c>
      <c r="E52" s="2">
        <f>COUNTIFS('Zoznam klientov'!$H$9:$H$308,"II",'Zoznam klientov'!$B$9:$B$308,Monitor!C52)</f>
        <v>0</v>
      </c>
      <c r="F52" s="2">
        <f>COUNTIFS('Zoznam klientov'!$H$9:$H$308,"III",'Zoznam klientov'!$B$9:$B$308,Monitor!C52)</f>
        <v>0</v>
      </c>
      <c r="G52" s="2">
        <f>COUNTIFS('Zoznam klientov'!$H$9:$H$308,"IV",'Zoznam klientov'!$B$9:$B$308,Monitor!C52)</f>
        <v>0</v>
      </c>
      <c r="H52" s="2">
        <f>COUNTIFS('Zoznam klientov'!$H$9:$H$308,"V",'Zoznam klientov'!$B$9:$B$308,Monitor!C52)</f>
        <v>0</v>
      </c>
      <c r="I52" s="2">
        <f>COUNTIFS('Zoznam klientov'!$H$9:$H$308,"VI",'Zoznam klientov'!$B$9:$B$308,Monitor!C52)</f>
        <v>0</v>
      </c>
      <c r="J52" s="2">
        <f>COUNTIFS('Zoznam klientov'!$G$9:$G$308,"žena",'Zoznam klientov'!$B$9:$B$308,C52)</f>
        <v>0</v>
      </c>
      <c r="K52" s="2">
        <f>COUNTIFS('Zoznam klientov'!$G$9:$G$308,"muž",'Zoznam klientov'!$B$9:$B$308,C52)</f>
        <v>0</v>
      </c>
    </row>
    <row r="53" spans="1:11" x14ac:dyDescent="0.45">
      <c r="A53" s="8" t="str">
        <f>'Údaje o zamestnancovi'!A61</f>
        <v xml:space="preserve"> </v>
      </c>
      <c r="B53" s="75" t="e">
        <f>'Údaje o zamestnancovi'!#REF!</f>
        <v>#REF!</v>
      </c>
      <c r="C53" s="8">
        <f>'Údaje o zamestnancovi'!B61</f>
        <v>0</v>
      </c>
      <c r="D53" s="1" t="str">
        <f>'Údaje o zamestnancovi'!V61</f>
        <v xml:space="preserve"> </v>
      </c>
      <c r="E53" s="2">
        <f>COUNTIFS('Zoznam klientov'!$H$9:$H$308,"II",'Zoznam klientov'!$B$9:$B$308,Monitor!C53)</f>
        <v>0</v>
      </c>
      <c r="F53" s="2">
        <f>COUNTIFS('Zoznam klientov'!$H$9:$H$308,"III",'Zoznam klientov'!$B$9:$B$308,Monitor!C53)</f>
        <v>0</v>
      </c>
      <c r="G53" s="2">
        <f>COUNTIFS('Zoznam klientov'!$H$9:$H$308,"IV",'Zoznam klientov'!$B$9:$B$308,Monitor!C53)</f>
        <v>0</v>
      </c>
      <c r="H53" s="2">
        <f>COUNTIFS('Zoznam klientov'!$H$9:$H$308,"V",'Zoznam klientov'!$B$9:$B$308,Monitor!C53)</f>
        <v>0</v>
      </c>
      <c r="I53" s="2">
        <f>COUNTIFS('Zoznam klientov'!$H$9:$H$308,"VI",'Zoznam klientov'!$B$9:$B$308,Monitor!C53)</f>
        <v>0</v>
      </c>
      <c r="J53" s="2">
        <f>COUNTIFS('Zoznam klientov'!$G$9:$G$308,"žena",'Zoznam klientov'!$B$9:$B$308,C53)</f>
        <v>0</v>
      </c>
      <c r="K53" s="2">
        <f>COUNTIFS('Zoznam klientov'!$G$9:$G$308,"muž",'Zoznam klientov'!$B$9:$B$308,C53)</f>
        <v>0</v>
      </c>
    </row>
    <row r="54" spans="1:11" x14ac:dyDescent="0.45">
      <c r="A54" s="8" t="str">
        <f>'Údaje o zamestnancovi'!A62</f>
        <v xml:space="preserve"> </v>
      </c>
      <c r="B54" s="75" t="e">
        <f>'Údaje o zamestnancovi'!#REF!</f>
        <v>#REF!</v>
      </c>
      <c r="C54" s="8">
        <f>'Údaje o zamestnancovi'!B62</f>
        <v>0</v>
      </c>
      <c r="D54" s="1" t="str">
        <f>'Údaje o zamestnancovi'!V62</f>
        <v xml:space="preserve"> </v>
      </c>
      <c r="E54" s="2">
        <f>COUNTIFS('Zoznam klientov'!$H$9:$H$308,"II",'Zoznam klientov'!$B$9:$B$308,Monitor!C54)</f>
        <v>0</v>
      </c>
      <c r="F54" s="2">
        <f>COUNTIFS('Zoznam klientov'!$H$9:$H$308,"III",'Zoznam klientov'!$B$9:$B$308,Monitor!C54)</f>
        <v>0</v>
      </c>
      <c r="G54" s="2">
        <f>COUNTIFS('Zoznam klientov'!$H$9:$H$308,"IV",'Zoznam klientov'!$B$9:$B$308,Monitor!C54)</f>
        <v>0</v>
      </c>
      <c r="H54" s="2">
        <f>COUNTIFS('Zoznam klientov'!$H$9:$H$308,"V",'Zoznam klientov'!$B$9:$B$308,Monitor!C54)</f>
        <v>0</v>
      </c>
      <c r="I54" s="2">
        <f>COUNTIFS('Zoznam klientov'!$H$9:$H$308,"VI",'Zoznam klientov'!$B$9:$B$308,Monitor!C54)</f>
        <v>0</v>
      </c>
      <c r="J54" s="2">
        <f>COUNTIFS('Zoznam klientov'!$G$9:$G$308,"žena",'Zoznam klientov'!$B$9:$B$308,C54)</f>
        <v>0</v>
      </c>
      <c r="K54" s="2">
        <f>COUNTIFS('Zoznam klientov'!$G$9:$G$308,"muž",'Zoznam klientov'!$B$9:$B$308,C54)</f>
        <v>0</v>
      </c>
    </row>
    <row r="55" spans="1:11" x14ac:dyDescent="0.45">
      <c r="A55" s="8" t="str">
        <f>'Údaje o zamestnancovi'!A63</f>
        <v xml:space="preserve"> </v>
      </c>
      <c r="B55" s="75" t="e">
        <f>'Údaje o zamestnancovi'!#REF!</f>
        <v>#REF!</v>
      </c>
      <c r="C55" s="8">
        <f>'Údaje o zamestnancovi'!B63</f>
        <v>0</v>
      </c>
      <c r="D55" s="1" t="str">
        <f>'Údaje o zamestnancovi'!V63</f>
        <v xml:space="preserve"> </v>
      </c>
      <c r="E55" s="2">
        <f>COUNTIFS('Zoznam klientov'!$H$9:$H$308,"II",'Zoznam klientov'!$B$9:$B$308,Monitor!C55)</f>
        <v>0</v>
      </c>
      <c r="F55" s="2">
        <f>COUNTIFS('Zoznam klientov'!$H$9:$H$308,"III",'Zoznam klientov'!$B$9:$B$308,Monitor!C55)</f>
        <v>0</v>
      </c>
      <c r="G55" s="2">
        <f>COUNTIFS('Zoznam klientov'!$H$9:$H$308,"IV",'Zoznam klientov'!$B$9:$B$308,Monitor!C55)</f>
        <v>0</v>
      </c>
      <c r="H55" s="2">
        <f>COUNTIFS('Zoznam klientov'!$H$9:$H$308,"V",'Zoznam klientov'!$B$9:$B$308,Monitor!C55)</f>
        <v>0</v>
      </c>
      <c r="I55" s="2">
        <f>COUNTIFS('Zoznam klientov'!$H$9:$H$308,"VI",'Zoznam klientov'!$B$9:$B$308,Monitor!C55)</f>
        <v>0</v>
      </c>
      <c r="J55" s="2">
        <f>COUNTIFS('Zoznam klientov'!$G$9:$G$308,"žena",'Zoznam klientov'!$B$9:$B$308,C55)</f>
        <v>0</v>
      </c>
      <c r="K55" s="2">
        <f>COUNTIFS('Zoznam klientov'!$G$9:$G$308,"muž",'Zoznam klientov'!$B$9:$B$308,C55)</f>
        <v>0</v>
      </c>
    </row>
    <row r="56" spans="1:11" x14ac:dyDescent="0.45">
      <c r="A56" s="8" t="str">
        <f>'Údaje o zamestnancovi'!A64</f>
        <v xml:space="preserve"> </v>
      </c>
      <c r="B56" s="75" t="e">
        <f>'Údaje o zamestnancovi'!#REF!</f>
        <v>#REF!</v>
      </c>
      <c r="C56" s="8">
        <f>'Údaje o zamestnancovi'!B64</f>
        <v>0</v>
      </c>
      <c r="D56" s="1" t="str">
        <f>'Údaje o zamestnancovi'!V64</f>
        <v xml:space="preserve"> </v>
      </c>
      <c r="E56" s="2">
        <f>COUNTIFS('Zoznam klientov'!$H$9:$H$308,"II",'Zoznam klientov'!$B$9:$B$308,Monitor!C56)</f>
        <v>0</v>
      </c>
      <c r="F56" s="2">
        <f>COUNTIFS('Zoznam klientov'!$H$9:$H$308,"III",'Zoznam klientov'!$B$9:$B$308,Monitor!C56)</f>
        <v>0</v>
      </c>
      <c r="G56" s="2">
        <f>COUNTIFS('Zoznam klientov'!$H$9:$H$308,"IV",'Zoznam klientov'!$B$9:$B$308,Monitor!C56)</f>
        <v>0</v>
      </c>
      <c r="H56" s="2">
        <f>COUNTIFS('Zoznam klientov'!$H$9:$H$308,"V",'Zoznam klientov'!$B$9:$B$308,Monitor!C56)</f>
        <v>0</v>
      </c>
      <c r="I56" s="2">
        <f>COUNTIFS('Zoznam klientov'!$H$9:$H$308,"VI",'Zoznam klientov'!$B$9:$B$308,Monitor!C56)</f>
        <v>0</v>
      </c>
      <c r="J56" s="2">
        <f>COUNTIFS('Zoznam klientov'!$G$9:$G$308,"žena",'Zoznam klientov'!$B$9:$B$308,C56)</f>
        <v>0</v>
      </c>
      <c r="K56" s="2">
        <f>COUNTIFS('Zoznam klientov'!$G$9:$G$308,"muž",'Zoznam klientov'!$B$9:$B$308,C56)</f>
        <v>0</v>
      </c>
    </row>
    <row r="57" spans="1:11" x14ac:dyDescent="0.45">
      <c r="A57" s="8" t="str">
        <f>'Údaje o zamestnancovi'!A65</f>
        <v xml:space="preserve"> </v>
      </c>
      <c r="B57" s="75" t="e">
        <f>'Údaje o zamestnancovi'!#REF!</f>
        <v>#REF!</v>
      </c>
      <c r="C57" s="8">
        <f>'Údaje o zamestnancovi'!B65</f>
        <v>0</v>
      </c>
      <c r="D57" s="1" t="str">
        <f>'Údaje o zamestnancovi'!V65</f>
        <v xml:space="preserve"> </v>
      </c>
      <c r="E57" s="2">
        <f>COUNTIFS('Zoznam klientov'!$H$9:$H$308,"II",'Zoznam klientov'!$B$9:$B$308,Monitor!C57)</f>
        <v>0</v>
      </c>
      <c r="F57" s="2">
        <f>COUNTIFS('Zoznam klientov'!$H$9:$H$308,"III",'Zoznam klientov'!$B$9:$B$308,Monitor!C57)</f>
        <v>0</v>
      </c>
      <c r="G57" s="2">
        <f>COUNTIFS('Zoznam klientov'!$H$9:$H$308,"IV",'Zoznam klientov'!$B$9:$B$308,Monitor!C57)</f>
        <v>0</v>
      </c>
      <c r="H57" s="2">
        <f>COUNTIFS('Zoznam klientov'!$H$9:$H$308,"V",'Zoznam klientov'!$B$9:$B$308,Monitor!C57)</f>
        <v>0</v>
      </c>
      <c r="I57" s="2">
        <f>COUNTIFS('Zoznam klientov'!$H$9:$H$308,"VI",'Zoznam klientov'!$B$9:$B$308,Monitor!C57)</f>
        <v>0</v>
      </c>
      <c r="J57" s="2">
        <f>COUNTIFS('Zoznam klientov'!$G$9:$G$308,"žena",'Zoznam klientov'!$B$9:$B$308,C57)</f>
        <v>0</v>
      </c>
      <c r="K57" s="2">
        <f>COUNTIFS('Zoznam klientov'!$G$9:$G$308,"muž",'Zoznam klientov'!$B$9:$B$308,C57)</f>
        <v>0</v>
      </c>
    </row>
    <row r="58" spans="1:11" x14ac:dyDescent="0.45">
      <c r="A58" s="8" t="str">
        <f>'Údaje o zamestnancovi'!A66</f>
        <v xml:space="preserve"> </v>
      </c>
      <c r="B58" s="75" t="e">
        <f>'Údaje o zamestnancovi'!#REF!</f>
        <v>#REF!</v>
      </c>
      <c r="C58" s="8">
        <f>'Údaje o zamestnancovi'!B66</f>
        <v>0</v>
      </c>
      <c r="D58" s="1" t="str">
        <f>'Údaje o zamestnancovi'!V66</f>
        <v xml:space="preserve"> </v>
      </c>
      <c r="E58" s="2">
        <f>COUNTIFS('Zoznam klientov'!$H$9:$H$308,"II",'Zoznam klientov'!$B$9:$B$308,Monitor!C58)</f>
        <v>0</v>
      </c>
      <c r="F58" s="2">
        <f>COUNTIFS('Zoznam klientov'!$H$9:$H$308,"III",'Zoznam klientov'!$B$9:$B$308,Monitor!C58)</f>
        <v>0</v>
      </c>
      <c r="G58" s="2">
        <f>COUNTIFS('Zoznam klientov'!$H$9:$H$308,"IV",'Zoznam klientov'!$B$9:$B$308,Monitor!C58)</f>
        <v>0</v>
      </c>
      <c r="H58" s="2">
        <f>COUNTIFS('Zoznam klientov'!$H$9:$H$308,"V",'Zoznam klientov'!$B$9:$B$308,Monitor!C58)</f>
        <v>0</v>
      </c>
      <c r="I58" s="2">
        <f>COUNTIFS('Zoznam klientov'!$H$9:$H$308,"VI",'Zoznam klientov'!$B$9:$B$308,Monitor!C58)</f>
        <v>0</v>
      </c>
      <c r="J58" s="2">
        <f>COUNTIFS('Zoznam klientov'!$G$9:$G$308,"žena",'Zoznam klientov'!$B$9:$B$308,C58)</f>
        <v>0</v>
      </c>
      <c r="K58" s="2">
        <f>COUNTIFS('Zoznam klientov'!$G$9:$G$308,"muž",'Zoznam klientov'!$B$9:$B$308,C58)</f>
        <v>0</v>
      </c>
    </row>
    <row r="59" spans="1:11" x14ac:dyDescent="0.45">
      <c r="A59" s="8" t="str">
        <f>'Údaje o zamestnancovi'!A67</f>
        <v xml:space="preserve"> </v>
      </c>
      <c r="B59" s="75" t="e">
        <f>'Údaje o zamestnancovi'!#REF!</f>
        <v>#REF!</v>
      </c>
      <c r="C59" s="8">
        <f>'Údaje o zamestnancovi'!B67</f>
        <v>0</v>
      </c>
      <c r="D59" s="1" t="str">
        <f>'Údaje o zamestnancovi'!V67</f>
        <v xml:space="preserve"> </v>
      </c>
      <c r="E59" s="2">
        <f>COUNTIFS('Zoznam klientov'!$H$9:$H$308,"II",'Zoznam klientov'!$B$9:$B$308,Monitor!C59)</f>
        <v>0</v>
      </c>
      <c r="F59" s="2">
        <f>COUNTIFS('Zoznam klientov'!$H$9:$H$308,"III",'Zoznam klientov'!$B$9:$B$308,Monitor!C59)</f>
        <v>0</v>
      </c>
      <c r="G59" s="2">
        <f>COUNTIFS('Zoznam klientov'!$H$9:$H$308,"IV",'Zoznam klientov'!$B$9:$B$308,Monitor!C59)</f>
        <v>0</v>
      </c>
      <c r="H59" s="2">
        <f>COUNTIFS('Zoznam klientov'!$H$9:$H$308,"V",'Zoznam klientov'!$B$9:$B$308,Monitor!C59)</f>
        <v>0</v>
      </c>
      <c r="I59" s="2">
        <f>COUNTIFS('Zoznam klientov'!$H$9:$H$308,"VI",'Zoznam klientov'!$B$9:$B$308,Monitor!C59)</f>
        <v>0</v>
      </c>
      <c r="J59" s="2">
        <f>COUNTIFS('Zoznam klientov'!$G$9:$G$308,"žena",'Zoznam klientov'!$B$9:$B$308,C59)</f>
        <v>0</v>
      </c>
      <c r="K59" s="2">
        <f>COUNTIFS('Zoznam klientov'!$G$9:$G$308,"muž",'Zoznam klientov'!$B$9:$B$308,C59)</f>
        <v>0</v>
      </c>
    </row>
    <row r="60" spans="1:11" x14ac:dyDescent="0.45">
      <c r="A60" s="8" t="str">
        <f>'Údaje o zamestnancovi'!A68</f>
        <v xml:space="preserve"> </v>
      </c>
      <c r="B60" s="75" t="e">
        <f>'Údaje o zamestnancovi'!#REF!</f>
        <v>#REF!</v>
      </c>
      <c r="C60" s="8">
        <f>'Údaje o zamestnancovi'!B68</f>
        <v>0</v>
      </c>
      <c r="D60" s="1" t="str">
        <f>'Údaje o zamestnancovi'!V68</f>
        <v xml:space="preserve"> </v>
      </c>
      <c r="E60" s="2">
        <f>COUNTIFS('Zoznam klientov'!$H$9:$H$308,"II",'Zoznam klientov'!$B$9:$B$308,Monitor!C60)</f>
        <v>0</v>
      </c>
      <c r="F60" s="2">
        <f>COUNTIFS('Zoznam klientov'!$H$9:$H$308,"III",'Zoznam klientov'!$B$9:$B$308,Monitor!C60)</f>
        <v>0</v>
      </c>
      <c r="G60" s="2">
        <f>COUNTIFS('Zoznam klientov'!$H$9:$H$308,"IV",'Zoznam klientov'!$B$9:$B$308,Monitor!C60)</f>
        <v>0</v>
      </c>
      <c r="H60" s="2">
        <f>COUNTIFS('Zoznam klientov'!$H$9:$H$308,"V",'Zoznam klientov'!$B$9:$B$308,Monitor!C60)</f>
        <v>0</v>
      </c>
      <c r="I60" s="2">
        <f>COUNTIFS('Zoznam klientov'!$H$9:$H$308,"VI",'Zoznam klientov'!$B$9:$B$308,Monitor!C60)</f>
        <v>0</v>
      </c>
      <c r="J60" s="2">
        <f>COUNTIFS('Zoznam klientov'!$G$9:$G$308,"žena",'Zoznam klientov'!$B$9:$B$308,C60)</f>
        <v>0</v>
      </c>
      <c r="K60" s="2">
        <f>COUNTIFS('Zoznam klientov'!$G$9:$G$308,"muž",'Zoznam klientov'!$B$9:$B$308,C60)</f>
        <v>0</v>
      </c>
    </row>
    <row r="61" spans="1:11" x14ac:dyDescent="0.45">
      <c r="A61" s="8" t="str">
        <f>'Údaje o zamestnancovi'!A69</f>
        <v xml:space="preserve"> </v>
      </c>
      <c r="B61" s="75" t="e">
        <f>'Údaje o zamestnancovi'!#REF!</f>
        <v>#REF!</v>
      </c>
      <c r="C61" s="8">
        <f>'Údaje o zamestnancovi'!B69</f>
        <v>0</v>
      </c>
      <c r="D61" s="1" t="str">
        <f>'Údaje o zamestnancovi'!V69</f>
        <v xml:space="preserve"> </v>
      </c>
      <c r="E61" s="2">
        <f>COUNTIFS('Zoznam klientov'!$H$9:$H$308,"II",'Zoznam klientov'!$B$9:$B$308,Monitor!C61)</f>
        <v>0</v>
      </c>
      <c r="F61" s="2">
        <f>COUNTIFS('Zoznam klientov'!$H$9:$H$308,"III",'Zoznam klientov'!$B$9:$B$308,Monitor!C61)</f>
        <v>0</v>
      </c>
      <c r="G61" s="2">
        <f>COUNTIFS('Zoznam klientov'!$H$9:$H$308,"IV",'Zoznam klientov'!$B$9:$B$308,Monitor!C61)</f>
        <v>0</v>
      </c>
      <c r="H61" s="2">
        <f>COUNTIFS('Zoznam klientov'!$H$9:$H$308,"V",'Zoznam klientov'!$B$9:$B$308,Monitor!C61)</f>
        <v>0</v>
      </c>
      <c r="I61" s="2">
        <f>COUNTIFS('Zoznam klientov'!$H$9:$H$308,"VI",'Zoznam klientov'!$B$9:$B$308,Monitor!C61)</f>
        <v>0</v>
      </c>
      <c r="J61" s="2">
        <f>COUNTIFS('Zoznam klientov'!$G$9:$G$308,"žena",'Zoznam klientov'!$B$9:$B$308,C61)</f>
        <v>0</v>
      </c>
      <c r="K61" s="2">
        <f>COUNTIFS('Zoznam klientov'!$G$9:$G$308,"muž",'Zoznam klientov'!$B$9:$B$308,C61)</f>
        <v>0</v>
      </c>
    </row>
    <row r="62" spans="1:11" x14ac:dyDescent="0.45">
      <c r="A62" s="8" t="str">
        <f>'Údaje o zamestnancovi'!A70</f>
        <v xml:space="preserve"> </v>
      </c>
      <c r="B62" s="75" t="e">
        <f>'Údaje o zamestnancovi'!#REF!</f>
        <v>#REF!</v>
      </c>
      <c r="C62" s="8">
        <f>'Údaje o zamestnancovi'!B70</f>
        <v>0</v>
      </c>
      <c r="D62" s="1" t="str">
        <f>'Údaje o zamestnancovi'!V70</f>
        <v xml:space="preserve"> </v>
      </c>
      <c r="E62" s="2">
        <f>COUNTIFS('Zoznam klientov'!$H$9:$H$308,"II",'Zoznam klientov'!$B$9:$B$308,Monitor!C62)</f>
        <v>0</v>
      </c>
      <c r="F62" s="2">
        <f>COUNTIFS('Zoznam klientov'!$H$9:$H$308,"III",'Zoznam klientov'!$B$9:$B$308,Monitor!C62)</f>
        <v>0</v>
      </c>
      <c r="G62" s="2">
        <f>COUNTIFS('Zoznam klientov'!$H$9:$H$308,"IV",'Zoznam klientov'!$B$9:$B$308,Monitor!C62)</f>
        <v>0</v>
      </c>
      <c r="H62" s="2">
        <f>COUNTIFS('Zoznam klientov'!$H$9:$H$308,"V",'Zoznam klientov'!$B$9:$B$308,Monitor!C62)</f>
        <v>0</v>
      </c>
      <c r="I62" s="2">
        <f>COUNTIFS('Zoznam klientov'!$H$9:$H$308,"VI",'Zoznam klientov'!$B$9:$B$308,Monitor!C62)</f>
        <v>0</v>
      </c>
      <c r="J62" s="2">
        <f>COUNTIFS('Zoznam klientov'!$G$9:$G$308,"žena",'Zoznam klientov'!$B$9:$B$308,C62)</f>
        <v>0</v>
      </c>
      <c r="K62" s="2">
        <f>COUNTIFS('Zoznam klientov'!$G$9:$G$308,"muž",'Zoznam klientov'!$B$9:$B$308,C62)</f>
        <v>0</v>
      </c>
    </row>
    <row r="63" spans="1:11" x14ac:dyDescent="0.45">
      <c r="A63" s="8" t="str">
        <f>'Údaje o zamestnancovi'!A71</f>
        <v xml:space="preserve"> </v>
      </c>
      <c r="B63" s="75" t="e">
        <f>'Údaje o zamestnancovi'!#REF!</f>
        <v>#REF!</v>
      </c>
      <c r="C63" s="8">
        <f>'Údaje o zamestnancovi'!B71</f>
        <v>0</v>
      </c>
      <c r="D63" s="1" t="str">
        <f>'Údaje o zamestnancovi'!V71</f>
        <v xml:space="preserve"> </v>
      </c>
      <c r="E63" s="2">
        <f>COUNTIFS('Zoznam klientov'!$H$9:$H$308,"II",'Zoznam klientov'!$B$9:$B$308,Monitor!C63)</f>
        <v>0</v>
      </c>
      <c r="F63" s="2">
        <f>COUNTIFS('Zoznam klientov'!$H$9:$H$308,"III",'Zoznam klientov'!$B$9:$B$308,Monitor!C63)</f>
        <v>0</v>
      </c>
      <c r="G63" s="2">
        <f>COUNTIFS('Zoznam klientov'!$H$9:$H$308,"IV",'Zoznam klientov'!$B$9:$B$308,Monitor!C63)</f>
        <v>0</v>
      </c>
      <c r="H63" s="2">
        <f>COUNTIFS('Zoznam klientov'!$H$9:$H$308,"V",'Zoznam klientov'!$B$9:$B$308,Monitor!C63)</f>
        <v>0</v>
      </c>
      <c r="I63" s="2">
        <f>COUNTIFS('Zoznam klientov'!$H$9:$H$308,"VI",'Zoznam klientov'!$B$9:$B$308,Monitor!C63)</f>
        <v>0</v>
      </c>
      <c r="J63" s="2">
        <f>COUNTIFS('Zoznam klientov'!$G$9:$G$308,"žena",'Zoznam klientov'!$B$9:$B$308,C63)</f>
        <v>0</v>
      </c>
      <c r="K63" s="2">
        <f>COUNTIFS('Zoznam klientov'!$G$9:$G$308,"muž",'Zoznam klientov'!$B$9:$B$308,C63)</f>
        <v>0</v>
      </c>
    </row>
    <row r="64" spans="1:11" x14ac:dyDescent="0.45">
      <c r="A64" s="8" t="str">
        <f>'Údaje o zamestnancovi'!A72</f>
        <v xml:space="preserve"> </v>
      </c>
      <c r="B64" s="75" t="e">
        <f>'Údaje o zamestnancovi'!#REF!</f>
        <v>#REF!</v>
      </c>
      <c r="C64" s="8">
        <f>'Údaje o zamestnancovi'!B72</f>
        <v>0</v>
      </c>
      <c r="D64" s="1" t="str">
        <f>'Údaje o zamestnancovi'!V72</f>
        <v xml:space="preserve"> </v>
      </c>
      <c r="E64" s="2">
        <f>COUNTIFS('Zoznam klientov'!$H$9:$H$308,"II",'Zoznam klientov'!$B$9:$B$308,Monitor!C64)</f>
        <v>0</v>
      </c>
      <c r="F64" s="2">
        <f>COUNTIFS('Zoznam klientov'!$H$9:$H$308,"III",'Zoznam klientov'!$B$9:$B$308,Monitor!C64)</f>
        <v>0</v>
      </c>
      <c r="G64" s="2">
        <f>COUNTIFS('Zoznam klientov'!$H$9:$H$308,"IV",'Zoznam klientov'!$B$9:$B$308,Monitor!C64)</f>
        <v>0</v>
      </c>
      <c r="H64" s="2">
        <f>COUNTIFS('Zoznam klientov'!$H$9:$H$308,"V",'Zoznam klientov'!$B$9:$B$308,Monitor!C64)</f>
        <v>0</v>
      </c>
      <c r="I64" s="2">
        <f>COUNTIFS('Zoznam klientov'!$H$9:$H$308,"VI",'Zoznam klientov'!$B$9:$B$308,Monitor!C64)</f>
        <v>0</v>
      </c>
      <c r="J64" s="2">
        <f>COUNTIFS('Zoznam klientov'!$G$9:$G$308,"žena",'Zoznam klientov'!$B$9:$B$308,C64)</f>
        <v>0</v>
      </c>
      <c r="K64" s="2">
        <f>COUNTIFS('Zoznam klientov'!$G$9:$G$308,"muž",'Zoznam klientov'!$B$9:$B$308,C64)</f>
        <v>0</v>
      </c>
    </row>
    <row r="65" spans="1:11" x14ac:dyDescent="0.45">
      <c r="A65" s="8" t="str">
        <f>'Údaje o zamestnancovi'!A73</f>
        <v xml:space="preserve"> </v>
      </c>
      <c r="B65" s="75" t="e">
        <f>'Údaje o zamestnancovi'!#REF!</f>
        <v>#REF!</v>
      </c>
      <c r="C65" s="8">
        <f>'Údaje o zamestnancovi'!B73</f>
        <v>0</v>
      </c>
      <c r="D65" s="1" t="str">
        <f>'Údaje o zamestnancovi'!V73</f>
        <v xml:space="preserve"> </v>
      </c>
      <c r="E65" s="2">
        <f>COUNTIFS('Zoznam klientov'!$H$9:$H$308,"II",'Zoznam klientov'!$B$9:$B$308,Monitor!C65)</f>
        <v>0</v>
      </c>
      <c r="F65" s="2">
        <f>COUNTIFS('Zoznam klientov'!$H$9:$H$308,"III",'Zoznam klientov'!$B$9:$B$308,Monitor!C65)</f>
        <v>0</v>
      </c>
      <c r="G65" s="2">
        <f>COUNTIFS('Zoznam klientov'!$H$9:$H$308,"IV",'Zoznam klientov'!$B$9:$B$308,Monitor!C65)</f>
        <v>0</v>
      </c>
      <c r="H65" s="2">
        <f>COUNTIFS('Zoznam klientov'!$H$9:$H$308,"V",'Zoznam klientov'!$B$9:$B$308,Monitor!C65)</f>
        <v>0</v>
      </c>
      <c r="I65" s="2">
        <f>COUNTIFS('Zoznam klientov'!$H$9:$H$308,"VI",'Zoznam klientov'!$B$9:$B$308,Monitor!C65)</f>
        <v>0</v>
      </c>
      <c r="J65" s="2">
        <f>COUNTIFS('Zoznam klientov'!$G$9:$G$308,"žena",'Zoznam klientov'!$B$9:$B$308,C65)</f>
        <v>0</v>
      </c>
      <c r="K65" s="2">
        <f>COUNTIFS('Zoznam klientov'!$G$9:$G$308,"muž",'Zoznam klientov'!$B$9:$B$308,C65)</f>
        <v>0</v>
      </c>
    </row>
    <row r="66" spans="1:11" x14ac:dyDescent="0.45">
      <c r="A66" s="8" t="str">
        <f>'Údaje o zamestnancovi'!A74</f>
        <v xml:space="preserve"> </v>
      </c>
      <c r="B66" s="75" t="e">
        <f>'Údaje o zamestnancovi'!#REF!</f>
        <v>#REF!</v>
      </c>
      <c r="C66" s="8">
        <f>'Údaje o zamestnancovi'!B74</f>
        <v>0</v>
      </c>
      <c r="D66" s="1" t="str">
        <f>'Údaje o zamestnancovi'!V74</f>
        <v xml:space="preserve"> </v>
      </c>
      <c r="E66" s="2">
        <f>COUNTIFS('Zoznam klientov'!$H$9:$H$308,"II",'Zoznam klientov'!$B$9:$B$308,Monitor!C66)</f>
        <v>0</v>
      </c>
      <c r="F66" s="2">
        <f>COUNTIFS('Zoznam klientov'!$H$9:$H$308,"III",'Zoznam klientov'!$B$9:$B$308,Monitor!C66)</f>
        <v>0</v>
      </c>
      <c r="G66" s="2">
        <f>COUNTIFS('Zoznam klientov'!$H$9:$H$308,"IV",'Zoznam klientov'!$B$9:$B$308,Monitor!C66)</f>
        <v>0</v>
      </c>
      <c r="H66" s="2">
        <f>COUNTIFS('Zoznam klientov'!$H$9:$H$308,"V",'Zoznam klientov'!$B$9:$B$308,Monitor!C66)</f>
        <v>0</v>
      </c>
      <c r="I66" s="2">
        <f>COUNTIFS('Zoznam klientov'!$H$9:$H$308,"VI",'Zoznam klientov'!$B$9:$B$308,Monitor!C66)</f>
        <v>0</v>
      </c>
      <c r="J66" s="2">
        <f>COUNTIFS('Zoznam klientov'!$G$9:$G$308,"žena",'Zoznam klientov'!$B$9:$B$308,C66)</f>
        <v>0</v>
      </c>
      <c r="K66" s="2">
        <f>COUNTIFS('Zoznam klientov'!$G$9:$G$308,"muž",'Zoznam klientov'!$B$9:$B$308,C66)</f>
        <v>0</v>
      </c>
    </row>
    <row r="67" spans="1:11" x14ac:dyDescent="0.45">
      <c r="A67" s="8" t="str">
        <f>'Údaje o zamestnancovi'!A75</f>
        <v xml:space="preserve"> </v>
      </c>
      <c r="B67" s="75" t="e">
        <f>'Údaje o zamestnancovi'!#REF!</f>
        <v>#REF!</v>
      </c>
      <c r="C67" s="8">
        <f>'Údaje o zamestnancovi'!B75</f>
        <v>0</v>
      </c>
      <c r="D67" s="1" t="str">
        <f>'Údaje o zamestnancovi'!V75</f>
        <v xml:space="preserve"> </v>
      </c>
      <c r="E67" s="2">
        <f>COUNTIFS('Zoznam klientov'!$H$9:$H$308,"II",'Zoznam klientov'!$B$9:$B$308,Monitor!C67)</f>
        <v>0</v>
      </c>
      <c r="F67" s="2">
        <f>COUNTIFS('Zoznam klientov'!$H$9:$H$308,"III",'Zoznam klientov'!$B$9:$B$308,Monitor!C67)</f>
        <v>0</v>
      </c>
      <c r="G67" s="2">
        <f>COUNTIFS('Zoznam klientov'!$H$9:$H$308,"IV",'Zoznam klientov'!$B$9:$B$308,Monitor!C67)</f>
        <v>0</v>
      </c>
      <c r="H67" s="2">
        <f>COUNTIFS('Zoznam klientov'!$H$9:$H$308,"V",'Zoznam klientov'!$B$9:$B$308,Monitor!C67)</f>
        <v>0</v>
      </c>
      <c r="I67" s="2">
        <f>COUNTIFS('Zoznam klientov'!$H$9:$H$308,"VI",'Zoznam klientov'!$B$9:$B$308,Monitor!C67)</f>
        <v>0</v>
      </c>
      <c r="J67" s="2">
        <f>COUNTIFS('Zoznam klientov'!$G$9:$G$308,"žena",'Zoznam klientov'!$B$9:$B$308,C67)</f>
        <v>0</v>
      </c>
      <c r="K67" s="2">
        <f>COUNTIFS('Zoznam klientov'!$G$9:$G$308,"muž",'Zoznam klientov'!$B$9:$B$308,C67)</f>
        <v>0</v>
      </c>
    </row>
    <row r="68" spans="1:11" x14ac:dyDescent="0.45">
      <c r="A68" s="8" t="str">
        <f>'Údaje o zamestnancovi'!A76</f>
        <v xml:space="preserve"> </v>
      </c>
      <c r="B68" s="75" t="e">
        <f>'Údaje o zamestnancovi'!#REF!</f>
        <v>#REF!</v>
      </c>
      <c r="C68" s="8">
        <f>'Údaje o zamestnancovi'!B76</f>
        <v>0</v>
      </c>
      <c r="D68" s="1" t="str">
        <f>'Údaje o zamestnancovi'!V76</f>
        <v xml:space="preserve"> </v>
      </c>
      <c r="E68" s="2">
        <f>COUNTIFS('Zoznam klientov'!$H$9:$H$308,"II",'Zoznam klientov'!$B$9:$B$308,Monitor!C68)</f>
        <v>0</v>
      </c>
      <c r="F68" s="2">
        <f>COUNTIFS('Zoznam klientov'!$H$9:$H$308,"III",'Zoznam klientov'!$B$9:$B$308,Monitor!C68)</f>
        <v>0</v>
      </c>
      <c r="G68" s="2">
        <f>COUNTIFS('Zoznam klientov'!$H$9:$H$308,"IV",'Zoznam klientov'!$B$9:$B$308,Monitor!C68)</f>
        <v>0</v>
      </c>
      <c r="H68" s="2">
        <f>COUNTIFS('Zoznam klientov'!$H$9:$H$308,"V",'Zoznam klientov'!$B$9:$B$308,Monitor!C68)</f>
        <v>0</v>
      </c>
      <c r="I68" s="2">
        <f>COUNTIFS('Zoznam klientov'!$H$9:$H$308,"VI",'Zoznam klientov'!$B$9:$B$308,Monitor!C68)</f>
        <v>0</v>
      </c>
      <c r="J68" s="2">
        <f>COUNTIFS('Zoznam klientov'!$G$9:$G$308,"žena",'Zoznam klientov'!$B$9:$B$308,C68)</f>
        <v>0</v>
      </c>
      <c r="K68" s="2">
        <f>COUNTIFS('Zoznam klientov'!$G$9:$G$308,"muž",'Zoznam klientov'!$B$9:$B$308,C68)</f>
        <v>0</v>
      </c>
    </row>
    <row r="69" spans="1:11" x14ac:dyDescent="0.45">
      <c r="A69" s="8" t="str">
        <f>'Údaje o zamestnancovi'!A77</f>
        <v xml:space="preserve"> </v>
      </c>
      <c r="B69" s="75" t="e">
        <f>'Údaje o zamestnancovi'!#REF!</f>
        <v>#REF!</v>
      </c>
      <c r="C69" s="8">
        <f>'Údaje o zamestnancovi'!B77</f>
        <v>0</v>
      </c>
      <c r="D69" s="1" t="str">
        <f>'Údaje o zamestnancovi'!V77</f>
        <v xml:space="preserve"> </v>
      </c>
      <c r="E69" s="2">
        <f>COUNTIFS('Zoznam klientov'!$H$9:$H$308,"II",'Zoznam klientov'!$B$9:$B$308,Monitor!C69)</f>
        <v>0</v>
      </c>
      <c r="F69" s="2">
        <f>COUNTIFS('Zoznam klientov'!$H$9:$H$308,"III",'Zoznam klientov'!$B$9:$B$308,Monitor!C69)</f>
        <v>0</v>
      </c>
      <c r="G69" s="2">
        <f>COUNTIFS('Zoznam klientov'!$H$9:$H$308,"IV",'Zoznam klientov'!$B$9:$B$308,Monitor!C69)</f>
        <v>0</v>
      </c>
      <c r="H69" s="2">
        <f>COUNTIFS('Zoznam klientov'!$H$9:$H$308,"V",'Zoznam klientov'!$B$9:$B$308,Monitor!C69)</f>
        <v>0</v>
      </c>
      <c r="I69" s="2">
        <f>COUNTIFS('Zoznam klientov'!$H$9:$H$308,"VI",'Zoznam klientov'!$B$9:$B$308,Monitor!C69)</f>
        <v>0</v>
      </c>
      <c r="J69" s="2">
        <f>COUNTIFS('Zoznam klientov'!$G$9:$G$308,"žena",'Zoznam klientov'!$B$9:$B$308,C69)</f>
        <v>0</v>
      </c>
      <c r="K69" s="2">
        <f>COUNTIFS('Zoznam klientov'!$G$9:$G$308,"muž",'Zoznam klientov'!$B$9:$B$308,C69)</f>
        <v>0</v>
      </c>
    </row>
    <row r="70" spans="1:11" x14ac:dyDescent="0.45">
      <c r="A70" s="8" t="str">
        <f>'Údaje o zamestnancovi'!A78</f>
        <v xml:space="preserve"> </v>
      </c>
      <c r="B70" s="75" t="e">
        <f>'Údaje o zamestnancovi'!#REF!</f>
        <v>#REF!</v>
      </c>
      <c r="C70" s="8">
        <f>'Údaje o zamestnancovi'!B78</f>
        <v>0</v>
      </c>
      <c r="D70" s="1" t="str">
        <f>'Údaje o zamestnancovi'!V78</f>
        <v xml:space="preserve"> </v>
      </c>
      <c r="E70" s="2">
        <f>COUNTIFS('Zoznam klientov'!$H$9:$H$308,"II",'Zoznam klientov'!$B$9:$B$308,Monitor!C70)</f>
        <v>0</v>
      </c>
      <c r="F70" s="2">
        <f>COUNTIFS('Zoznam klientov'!$H$9:$H$308,"III",'Zoznam klientov'!$B$9:$B$308,Monitor!C70)</f>
        <v>0</v>
      </c>
      <c r="G70" s="2">
        <f>COUNTIFS('Zoznam klientov'!$H$9:$H$308,"IV",'Zoznam klientov'!$B$9:$B$308,Monitor!C70)</f>
        <v>0</v>
      </c>
      <c r="H70" s="2">
        <f>COUNTIFS('Zoznam klientov'!$H$9:$H$308,"V",'Zoznam klientov'!$B$9:$B$308,Monitor!C70)</f>
        <v>0</v>
      </c>
      <c r="I70" s="2">
        <f>COUNTIFS('Zoznam klientov'!$H$9:$H$308,"VI",'Zoznam klientov'!$B$9:$B$308,Monitor!C70)</f>
        <v>0</v>
      </c>
      <c r="J70" s="2">
        <f>COUNTIFS('Zoznam klientov'!$G$9:$G$308,"žena",'Zoznam klientov'!$B$9:$B$308,C70)</f>
        <v>0</v>
      </c>
      <c r="K70" s="2">
        <f>COUNTIFS('Zoznam klientov'!$G$9:$G$308,"muž",'Zoznam klientov'!$B$9:$B$308,C70)</f>
        <v>0</v>
      </c>
    </row>
    <row r="71" spans="1:11" x14ac:dyDescent="0.45">
      <c r="A71" s="8" t="str">
        <f>'Údaje o zamestnancovi'!A79</f>
        <v xml:space="preserve"> </v>
      </c>
      <c r="B71" s="75" t="e">
        <f>'Údaje o zamestnancovi'!#REF!</f>
        <v>#REF!</v>
      </c>
      <c r="C71" s="8">
        <f>'Údaje o zamestnancovi'!B79</f>
        <v>0</v>
      </c>
      <c r="D71" s="1" t="str">
        <f>'Údaje o zamestnancovi'!V79</f>
        <v xml:space="preserve"> </v>
      </c>
      <c r="E71" s="2">
        <f>COUNTIFS('Zoznam klientov'!$H$9:$H$308,"II",'Zoznam klientov'!$B$9:$B$308,Monitor!C71)</f>
        <v>0</v>
      </c>
      <c r="F71" s="2">
        <f>COUNTIFS('Zoznam klientov'!$H$9:$H$308,"III",'Zoznam klientov'!$B$9:$B$308,Monitor!C71)</f>
        <v>0</v>
      </c>
      <c r="G71" s="2">
        <f>COUNTIFS('Zoznam klientov'!$H$9:$H$308,"IV",'Zoznam klientov'!$B$9:$B$308,Monitor!C71)</f>
        <v>0</v>
      </c>
      <c r="H71" s="2">
        <f>COUNTIFS('Zoznam klientov'!$H$9:$H$308,"V",'Zoznam klientov'!$B$9:$B$308,Monitor!C71)</f>
        <v>0</v>
      </c>
      <c r="I71" s="2">
        <f>COUNTIFS('Zoznam klientov'!$H$9:$H$308,"VI",'Zoznam klientov'!$B$9:$B$308,Monitor!C71)</f>
        <v>0</v>
      </c>
      <c r="J71" s="2">
        <f>COUNTIFS('Zoznam klientov'!$G$9:$G$308,"žena",'Zoznam klientov'!$B$9:$B$308,C71)</f>
        <v>0</v>
      </c>
      <c r="K71" s="2">
        <f>COUNTIFS('Zoznam klientov'!$G$9:$G$308,"muž",'Zoznam klientov'!$B$9:$B$308,C71)</f>
        <v>0</v>
      </c>
    </row>
    <row r="72" spans="1:11" x14ac:dyDescent="0.45">
      <c r="A72" s="8" t="str">
        <f>'Údaje o zamestnancovi'!A80</f>
        <v xml:space="preserve"> </v>
      </c>
      <c r="B72" s="75" t="e">
        <f>'Údaje o zamestnancovi'!#REF!</f>
        <v>#REF!</v>
      </c>
      <c r="C72" s="8">
        <f>'Údaje o zamestnancovi'!B80</f>
        <v>0</v>
      </c>
      <c r="D72" s="1" t="str">
        <f>'Údaje o zamestnancovi'!V80</f>
        <v xml:space="preserve"> </v>
      </c>
      <c r="E72" s="2">
        <f>COUNTIFS('Zoznam klientov'!$H$9:$H$308,"II",'Zoznam klientov'!$B$9:$B$308,Monitor!C72)</f>
        <v>0</v>
      </c>
      <c r="F72" s="2">
        <f>COUNTIFS('Zoznam klientov'!$H$9:$H$308,"III",'Zoznam klientov'!$B$9:$B$308,Monitor!C72)</f>
        <v>0</v>
      </c>
      <c r="G72" s="2">
        <f>COUNTIFS('Zoznam klientov'!$H$9:$H$308,"IV",'Zoznam klientov'!$B$9:$B$308,Monitor!C72)</f>
        <v>0</v>
      </c>
      <c r="H72" s="2">
        <f>COUNTIFS('Zoznam klientov'!$H$9:$H$308,"V",'Zoznam klientov'!$B$9:$B$308,Monitor!C72)</f>
        <v>0</v>
      </c>
      <c r="I72" s="2">
        <f>COUNTIFS('Zoznam klientov'!$H$9:$H$308,"VI",'Zoznam klientov'!$B$9:$B$308,Monitor!C72)</f>
        <v>0</v>
      </c>
      <c r="J72" s="2">
        <f>COUNTIFS('Zoznam klientov'!$G$9:$G$308,"žena",'Zoznam klientov'!$B$9:$B$308,C72)</f>
        <v>0</v>
      </c>
      <c r="K72" s="2">
        <f>COUNTIFS('Zoznam klientov'!$G$9:$G$308,"muž",'Zoznam klientov'!$B$9:$B$308,C72)</f>
        <v>0</v>
      </c>
    </row>
    <row r="73" spans="1:11" x14ac:dyDescent="0.45">
      <c r="A73" s="8" t="str">
        <f>'Údaje o zamestnancovi'!A81</f>
        <v xml:space="preserve"> </v>
      </c>
      <c r="B73" s="75" t="e">
        <f>'Údaje o zamestnancovi'!#REF!</f>
        <v>#REF!</v>
      </c>
      <c r="C73" s="8">
        <f>'Údaje o zamestnancovi'!B81</f>
        <v>0</v>
      </c>
      <c r="D73" s="1" t="str">
        <f>'Údaje o zamestnancovi'!V81</f>
        <v xml:space="preserve"> </v>
      </c>
      <c r="E73" s="2">
        <f>COUNTIFS('Zoznam klientov'!$H$9:$H$308,"II",'Zoznam klientov'!$B$9:$B$308,Monitor!C73)</f>
        <v>0</v>
      </c>
      <c r="F73" s="2">
        <f>COUNTIFS('Zoznam klientov'!$H$9:$H$308,"III",'Zoznam klientov'!$B$9:$B$308,Monitor!C73)</f>
        <v>0</v>
      </c>
      <c r="G73" s="2">
        <f>COUNTIFS('Zoznam klientov'!$H$9:$H$308,"IV",'Zoznam klientov'!$B$9:$B$308,Monitor!C73)</f>
        <v>0</v>
      </c>
      <c r="H73" s="2">
        <f>COUNTIFS('Zoznam klientov'!$H$9:$H$308,"V",'Zoznam klientov'!$B$9:$B$308,Monitor!C73)</f>
        <v>0</v>
      </c>
      <c r="I73" s="2">
        <f>COUNTIFS('Zoznam klientov'!$H$9:$H$308,"VI",'Zoznam klientov'!$B$9:$B$308,Monitor!C73)</f>
        <v>0</v>
      </c>
      <c r="J73" s="2">
        <f>COUNTIFS('Zoznam klientov'!$G$9:$G$308,"žena",'Zoznam klientov'!$B$9:$B$308,C73)</f>
        <v>0</v>
      </c>
      <c r="K73" s="2">
        <f>COUNTIFS('Zoznam klientov'!$G$9:$G$308,"muž",'Zoznam klientov'!$B$9:$B$308,C73)</f>
        <v>0</v>
      </c>
    </row>
    <row r="74" spans="1:11" x14ac:dyDescent="0.45">
      <c r="A74" s="8" t="str">
        <f>'Údaje o zamestnancovi'!A82</f>
        <v xml:space="preserve"> </v>
      </c>
      <c r="B74" s="75" t="e">
        <f>'Údaje o zamestnancovi'!#REF!</f>
        <v>#REF!</v>
      </c>
      <c r="C74" s="8">
        <f>'Údaje o zamestnancovi'!B82</f>
        <v>0</v>
      </c>
      <c r="D74" s="1" t="str">
        <f>'Údaje o zamestnancovi'!V82</f>
        <v xml:space="preserve"> </v>
      </c>
      <c r="E74" s="2">
        <f>COUNTIFS('Zoznam klientov'!$H$9:$H$308,"II",'Zoznam klientov'!$B$9:$B$308,Monitor!C74)</f>
        <v>0</v>
      </c>
      <c r="F74" s="2">
        <f>COUNTIFS('Zoznam klientov'!$H$9:$H$308,"III",'Zoznam klientov'!$B$9:$B$308,Monitor!C74)</f>
        <v>0</v>
      </c>
      <c r="G74" s="2">
        <f>COUNTIFS('Zoznam klientov'!$H$9:$H$308,"IV",'Zoznam klientov'!$B$9:$B$308,Monitor!C74)</f>
        <v>0</v>
      </c>
      <c r="H74" s="2">
        <f>COUNTIFS('Zoznam klientov'!$H$9:$H$308,"V",'Zoznam klientov'!$B$9:$B$308,Monitor!C74)</f>
        <v>0</v>
      </c>
      <c r="I74" s="2">
        <f>COUNTIFS('Zoznam klientov'!$H$9:$H$308,"VI",'Zoznam klientov'!$B$9:$B$308,Monitor!C74)</f>
        <v>0</v>
      </c>
      <c r="J74" s="2">
        <f>COUNTIFS('Zoznam klientov'!$G$9:$G$308,"žena",'Zoznam klientov'!$B$9:$B$308,C74)</f>
        <v>0</v>
      </c>
      <c r="K74" s="2">
        <f>COUNTIFS('Zoznam klientov'!$G$9:$G$308,"muž",'Zoznam klientov'!$B$9:$B$308,C74)</f>
        <v>0</v>
      </c>
    </row>
    <row r="75" spans="1:11" x14ac:dyDescent="0.45">
      <c r="A75" s="8" t="str">
        <f>'Údaje o zamestnancovi'!A83</f>
        <v xml:space="preserve"> </v>
      </c>
      <c r="B75" s="75" t="e">
        <f>'Údaje o zamestnancovi'!#REF!</f>
        <v>#REF!</v>
      </c>
      <c r="C75" s="8">
        <f>'Údaje o zamestnancovi'!B83</f>
        <v>0</v>
      </c>
      <c r="D75" s="1" t="str">
        <f>'Údaje o zamestnancovi'!V83</f>
        <v xml:space="preserve"> </v>
      </c>
      <c r="E75" s="2">
        <f>COUNTIFS('Zoznam klientov'!$H$9:$H$308,"II",'Zoznam klientov'!$B$9:$B$308,Monitor!C75)</f>
        <v>0</v>
      </c>
      <c r="F75" s="2">
        <f>COUNTIFS('Zoznam klientov'!$H$9:$H$308,"III",'Zoznam klientov'!$B$9:$B$308,Monitor!C75)</f>
        <v>0</v>
      </c>
      <c r="G75" s="2">
        <f>COUNTIFS('Zoznam klientov'!$H$9:$H$308,"IV",'Zoznam klientov'!$B$9:$B$308,Monitor!C75)</f>
        <v>0</v>
      </c>
      <c r="H75" s="2">
        <f>COUNTIFS('Zoznam klientov'!$H$9:$H$308,"V",'Zoznam klientov'!$B$9:$B$308,Monitor!C75)</f>
        <v>0</v>
      </c>
      <c r="I75" s="2">
        <f>COUNTIFS('Zoznam klientov'!$H$9:$H$308,"VI",'Zoznam klientov'!$B$9:$B$308,Monitor!C75)</f>
        <v>0</v>
      </c>
      <c r="J75" s="2">
        <f>COUNTIFS('Zoznam klientov'!$G$9:$G$308,"žena",'Zoznam klientov'!$B$9:$B$308,C75)</f>
        <v>0</v>
      </c>
      <c r="K75" s="2">
        <f>COUNTIFS('Zoznam klientov'!$G$9:$G$308,"muž",'Zoznam klientov'!$B$9:$B$308,C75)</f>
        <v>0</v>
      </c>
    </row>
    <row r="76" spans="1:11" x14ac:dyDescent="0.45">
      <c r="A76" s="8" t="str">
        <f>'Údaje o zamestnancovi'!A84</f>
        <v xml:space="preserve"> </v>
      </c>
      <c r="B76" s="75" t="e">
        <f>'Údaje o zamestnancovi'!#REF!</f>
        <v>#REF!</v>
      </c>
      <c r="C76" s="8">
        <f>'Údaje o zamestnancovi'!B84</f>
        <v>0</v>
      </c>
      <c r="D76" s="1" t="str">
        <f>'Údaje o zamestnancovi'!V84</f>
        <v xml:space="preserve"> </v>
      </c>
      <c r="E76" s="2">
        <f>COUNTIFS('Zoznam klientov'!$H$9:$H$308,"II",'Zoznam klientov'!$B$9:$B$308,Monitor!C76)</f>
        <v>0</v>
      </c>
      <c r="F76" s="2">
        <f>COUNTIFS('Zoznam klientov'!$H$9:$H$308,"III",'Zoznam klientov'!$B$9:$B$308,Monitor!C76)</f>
        <v>0</v>
      </c>
      <c r="G76" s="2">
        <f>COUNTIFS('Zoznam klientov'!$H$9:$H$308,"IV",'Zoznam klientov'!$B$9:$B$308,Monitor!C76)</f>
        <v>0</v>
      </c>
      <c r="H76" s="2">
        <f>COUNTIFS('Zoznam klientov'!$H$9:$H$308,"V",'Zoznam klientov'!$B$9:$B$308,Monitor!C76)</f>
        <v>0</v>
      </c>
      <c r="I76" s="2">
        <f>COUNTIFS('Zoznam klientov'!$H$9:$H$308,"VI",'Zoznam klientov'!$B$9:$B$308,Monitor!C76)</f>
        <v>0</v>
      </c>
      <c r="J76" s="2">
        <f>COUNTIFS('Zoznam klientov'!$G$9:$G$308,"žena",'Zoznam klientov'!$B$9:$B$308,C76)</f>
        <v>0</v>
      </c>
      <c r="K76" s="2">
        <f>COUNTIFS('Zoznam klientov'!$G$9:$G$308,"muž",'Zoznam klientov'!$B$9:$B$308,C76)</f>
        <v>0</v>
      </c>
    </row>
    <row r="77" spans="1:11" x14ac:dyDescent="0.45">
      <c r="A77" s="8" t="str">
        <f>'Údaje o zamestnancovi'!A85</f>
        <v xml:space="preserve"> </v>
      </c>
      <c r="B77" s="75" t="e">
        <f>'Údaje o zamestnancovi'!#REF!</f>
        <v>#REF!</v>
      </c>
      <c r="C77" s="8">
        <f>'Údaje o zamestnancovi'!B85</f>
        <v>0</v>
      </c>
      <c r="D77" s="1" t="str">
        <f>'Údaje o zamestnancovi'!V85</f>
        <v xml:space="preserve"> </v>
      </c>
      <c r="E77" s="2">
        <f>COUNTIFS('Zoznam klientov'!$H$9:$H$308,"II",'Zoznam klientov'!$B$9:$B$308,Monitor!C77)</f>
        <v>0</v>
      </c>
      <c r="F77" s="2">
        <f>COUNTIFS('Zoznam klientov'!$H$9:$H$308,"III",'Zoznam klientov'!$B$9:$B$308,Monitor!C77)</f>
        <v>0</v>
      </c>
      <c r="G77" s="2">
        <f>COUNTIFS('Zoznam klientov'!$H$9:$H$308,"IV",'Zoznam klientov'!$B$9:$B$308,Monitor!C77)</f>
        <v>0</v>
      </c>
      <c r="H77" s="2">
        <f>COUNTIFS('Zoznam klientov'!$H$9:$H$308,"V",'Zoznam klientov'!$B$9:$B$308,Monitor!C77)</f>
        <v>0</v>
      </c>
      <c r="I77" s="2">
        <f>COUNTIFS('Zoznam klientov'!$H$9:$H$308,"VI",'Zoznam klientov'!$B$9:$B$308,Monitor!C77)</f>
        <v>0</v>
      </c>
      <c r="J77" s="2">
        <f>COUNTIFS('Zoznam klientov'!$G$9:$G$308,"žena",'Zoznam klientov'!$B$9:$B$308,C77)</f>
        <v>0</v>
      </c>
      <c r="K77" s="2">
        <f>COUNTIFS('Zoznam klientov'!$G$9:$G$308,"muž",'Zoznam klientov'!$B$9:$B$308,C77)</f>
        <v>0</v>
      </c>
    </row>
    <row r="78" spans="1:11" x14ac:dyDescent="0.45">
      <c r="A78" s="8" t="str">
        <f>'Údaje o zamestnancovi'!A86</f>
        <v xml:space="preserve"> </v>
      </c>
      <c r="B78" s="75" t="e">
        <f>'Údaje o zamestnancovi'!#REF!</f>
        <v>#REF!</v>
      </c>
      <c r="C78" s="8">
        <f>'Údaje o zamestnancovi'!B86</f>
        <v>0</v>
      </c>
      <c r="D78" s="1" t="str">
        <f>'Údaje o zamestnancovi'!V86</f>
        <v xml:space="preserve"> </v>
      </c>
      <c r="E78" s="2">
        <f>COUNTIFS('Zoznam klientov'!$H$9:$H$308,"II",'Zoznam klientov'!$B$9:$B$308,Monitor!C78)</f>
        <v>0</v>
      </c>
      <c r="F78" s="2">
        <f>COUNTIFS('Zoznam klientov'!$H$9:$H$308,"III",'Zoznam klientov'!$B$9:$B$308,Monitor!C78)</f>
        <v>0</v>
      </c>
      <c r="G78" s="2">
        <f>COUNTIFS('Zoznam klientov'!$H$9:$H$308,"IV",'Zoznam klientov'!$B$9:$B$308,Monitor!C78)</f>
        <v>0</v>
      </c>
      <c r="H78" s="2">
        <f>COUNTIFS('Zoznam klientov'!$H$9:$H$308,"V",'Zoznam klientov'!$B$9:$B$308,Monitor!C78)</f>
        <v>0</v>
      </c>
      <c r="I78" s="2">
        <f>COUNTIFS('Zoznam klientov'!$H$9:$H$308,"VI",'Zoznam klientov'!$B$9:$B$308,Monitor!C78)</f>
        <v>0</v>
      </c>
      <c r="J78" s="2">
        <f>COUNTIFS('Zoznam klientov'!$G$9:$G$308,"žena",'Zoznam klientov'!$B$9:$B$308,C78)</f>
        <v>0</v>
      </c>
      <c r="K78" s="2">
        <f>COUNTIFS('Zoznam klientov'!$G$9:$G$308,"muž",'Zoznam klientov'!$B$9:$B$308,C78)</f>
        <v>0</v>
      </c>
    </row>
    <row r="79" spans="1:11" x14ac:dyDescent="0.45">
      <c r="A79" s="8" t="str">
        <f>'Údaje o zamestnancovi'!A87</f>
        <v xml:space="preserve"> </v>
      </c>
      <c r="B79" s="75" t="e">
        <f>'Údaje o zamestnancovi'!#REF!</f>
        <v>#REF!</v>
      </c>
      <c r="C79" s="8">
        <f>'Údaje o zamestnancovi'!B87</f>
        <v>0</v>
      </c>
      <c r="D79" s="1" t="str">
        <f>'Údaje o zamestnancovi'!V87</f>
        <v xml:space="preserve"> </v>
      </c>
      <c r="E79" s="2">
        <f>COUNTIFS('Zoznam klientov'!$H$9:$H$308,"II",'Zoznam klientov'!$B$9:$B$308,Monitor!C79)</f>
        <v>0</v>
      </c>
      <c r="F79" s="2">
        <f>COUNTIFS('Zoznam klientov'!$H$9:$H$308,"III",'Zoznam klientov'!$B$9:$B$308,Monitor!C79)</f>
        <v>0</v>
      </c>
      <c r="G79" s="2">
        <f>COUNTIFS('Zoznam klientov'!$H$9:$H$308,"IV",'Zoznam klientov'!$B$9:$B$308,Monitor!C79)</f>
        <v>0</v>
      </c>
      <c r="H79" s="2">
        <f>COUNTIFS('Zoznam klientov'!$H$9:$H$308,"V",'Zoznam klientov'!$B$9:$B$308,Monitor!C79)</f>
        <v>0</v>
      </c>
      <c r="I79" s="2">
        <f>COUNTIFS('Zoznam klientov'!$H$9:$H$308,"VI",'Zoznam klientov'!$B$9:$B$308,Monitor!C79)</f>
        <v>0</v>
      </c>
      <c r="J79" s="2">
        <f>COUNTIFS('Zoznam klientov'!$G$9:$G$308,"žena",'Zoznam klientov'!$B$9:$B$308,C79)</f>
        <v>0</v>
      </c>
      <c r="K79" s="2">
        <f>COUNTIFS('Zoznam klientov'!$G$9:$G$308,"muž",'Zoznam klientov'!$B$9:$B$308,C79)</f>
        <v>0</v>
      </c>
    </row>
    <row r="80" spans="1:11" x14ac:dyDescent="0.45">
      <c r="A80" s="8" t="str">
        <f>'Údaje o zamestnancovi'!A88</f>
        <v xml:space="preserve"> </v>
      </c>
      <c r="B80" s="75" t="e">
        <f>'Údaje o zamestnancovi'!#REF!</f>
        <v>#REF!</v>
      </c>
      <c r="C80" s="8">
        <f>'Údaje o zamestnancovi'!B88</f>
        <v>0</v>
      </c>
      <c r="D80" s="1" t="str">
        <f>'Údaje o zamestnancovi'!V88</f>
        <v xml:space="preserve"> </v>
      </c>
      <c r="E80" s="2">
        <f>COUNTIFS('Zoznam klientov'!$H$9:$H$308,"II",'Zoznam klientov'!$B$9:$B$308,Monitor!C80)</f>
        <v>0</v>
      </c>
      <c r="F80" s="2">
        <f>COUNTIFS('Zoznam klientov'!$H$9:$H$308,"III",'Zoznam klientov'!$B$9:$B$308,Monitor!C80)</f>
        <v>0</v>
      </c>
      <c r="G80" s="2">
        <f>COUNTIFS('Zoznam klientov'!$H$9:$H$308,"IV",'Zoznam klientov'!$B$9:$B$308,Monitor!C80)</f>
        <v>0</v>
      </c>
      <c r="H80" s="2">
        <f>COUNTIFS('Zoznam klientov'!$H$9:$H$308,"V",'Zoznam klientov'!$B$9:$B$308,Monitor!C80)</f>
        <v>0</v>
      </c>
      <c r="I80" s="2">
        <f>COUNTIFS('Zoznam klientov'!$H$9:$H$308,"VI",'Zoznam klientov'!$B$9:$B$308,Monitor!C80)</f>
        <v>0</v>
      </c>
      <c r="J80" s="2">
        <f>COUNTIFS('Zoznam klientov'!$G$9:$G$308,"žena",'Zoznam klientov'!$B$9:$B$308,C80)</f>
        <v>0</v>
      </c>
      <c r="K80" s="2">
        <f>COUNTIFS('Zoznam klientov'!$G$9:$G$308,"muž",'Zoznam klientov'!$B$9:$B$308,C80)</f>
        <v>0</v>
      </c>
    </row>
    <row r="81" spans="1:11" x14ac:dyDescent="0.45">
      <c r="A81" s="8" t="str">
        <f>'Údaje o zamestnancovi'!A89</f>
        <v xml:space="preserve"> </v>
      </c>
      <c r="B81" s="75" t="e">
        <f>'Údaje o zamestnancovi'!#REF!</f>
        <v>#REF!</v>
      </c>
      <c r="C81" s="8">
        <f>'Údaje o zamestnancovi'!B89</f>
        <v>0</v>
      </c>
      <c r="D81" s="1" t="str">
        <f>'Údaje o zamestnancovi'!V89</f>
        <v xml:space="preserve"> </v>
      </c>
      <c r="E81" s="2">
        <f>COUNTIFS('Zoznam klientov'!$H$9:$H$308,"II",'Zoznam klientov'!$B$9:$B$308,Monitor!C81)</f>
        <v>0</v>
      </c>
      <c r="F81" s="2">
        <f>COUNTIFS('Zoznam klientov'!$H$9:$H$308,"III",'Zoznam klientov'!$B$9:$B$308,Monitor!C81)</f>
        <v>0</v>
      </c>
      <c r="G81" s="2">
        <f>COUNTIFS('Zoznam klientov'!$H$9:$H$308,"IV",'Zoznam klientov'!$B$9:$B$308,Monitor!C81)</f>
        <v>0</v>
      </c>
      <c r="H81" s="2">
        <f>COUNTIFS('Zoznam klientov'!$H$9:$H$308,"V",'Zoznam klientov'!$B$9:$B$308,Monitor!C81)</f>
        <v>0</v>
      </c>
      <c r="I81" s="2">
        <f>COUNTIFS('Zoznam klientov'!$H$9:$H$308,"VI",'Zoznam klientov'!$B$9:$B$308,Monitor!C81)</f>
        <v>0</v>
      </c>
      <c r="J81" s="2">
        <f>COUNTIFS('Zoznam klientov'!$G$9:$G$308,"žena",'Zoznam klientov'!$B$9:$B$308,C81)</f>
        <v>0</v>
      </c>
      <c r="K81" s="2">
        <f>COUNTIFS('Zoznam klientov'!$G$9:$G$308,"muž",'Zoznam klientov'!$B$9:$B$308,C81)</f>
        <v>0</v>
      </c>
    </row>
    <row r="82" spans="1:11" x14ac:dyDescent="0.45">
      <c r="A82" s="8" t="str">
        <f>'Údaje o zamestnancovi'!A90</f>
        <v xml:space="preserve"> </v>
      </c>
      <c r="B82" s="75" t="e">
        <f>'Údaje o zamestnancovi'!#REF!</f>
        <v>#REF!</v>
      </c>
      <c r="C82" s="8">
        <f>'Údaje o zamestnancovi'!B90</f>
        <v>0</v>
      </c>
      <c r="D82" s="1" t="str">
        <f>'Údaje o zamestnancovi'!V90</f>
        <v xml:space="preserve"> </v>
      </c>
      <c r="E82" s="2">
        <f>COUNTIFS('Zoznam klientov'!$H$9:$H$308,"II",'Zoznam klientov'!$B$9:$B$308,Monitor!C82)</f>
        <v>0</v>
      </c>
      <c r="F82" s="2">
        <f>COUNTIFS('Zoznam klientov'!$H$9:$H$308,"III",'Zoznam klientov'!$B$9:$B$308,Monitor!C82)</f>
        <v>0</v>
      </c>
      <c r="G82" s="2">
        <f>COUNTIFS('Zoznam klientov'!$H$9:$H$308,"IV",'Zoznam klientov'!$B$9:$B$308,Monitor!C82)</f>
        <v>0</v>
      </c>
      <c r="H82" s="2">
        <f>COUNTIFS('Zoznam klientov'!$H$9:$H$308,"V",'Zoznam klientov'!$B$9:$B$308,Monitor!C82)</f>
        <v>0</v>
      </c>
      <c r="I82" s="2">
        <f>COUNTIFS('Zoznam klientov'!$H$9:$H$308,"VI",'Zoznam klientov'!$B$9:$B$308,Monitor!C82)</f>
        <v>0</v>
      </c>
      <c r="J82" s="2">
        <f>COUNTIFS('Zoznam klientov'!$G$9:$G$308,"žena",'Zoznam klientov'!$B$9:$B$308,C82)</f>
        <v>0</v>
      </c>
      <c r="K82" s="2">
        <f>COUNTIFS('Zoznam klientov'!$G$9:$G$308,"muž",'Zoznam klientov'!$B$9:$B$308,C82)</f>
        <v>0</v>
      </c>
    </row>
    <row r="83" spans="1:11" x14ac:dyDescent="0.45">
      <c r="A83" s="8" t="str">
        <f>'Údaje o zamestnancovi'!A91</f>
        <v xml:space="preserve"> </v>
      </c>
      <c r="B83" s="75" t="e">
        <f>'Údaje o zamestnancovi'!#REF!</f>
        <v>#REF!</v>
      </c>
      <c r="C83" s="8">
        <f>'Údaje o zamestnancovi'!B91</f>
        <v>0</v>
      </c>
      <c r="D83" s="1" t="str">
        <f>'Údaje o zamestnancovi'!V91</f>
        <v xml:space="preserve"> </v>
      </c>
      <c r="E83" s="2">
        <f>COUNTIFS('Zoznam klientov'!$H$9:$H$308,"II",'Zoznam klientov'!$B$9:$B$308,Monitor!C83)</f>
        <v>0</v>
      </c>
      <c r="F83" s="2">
        <f>COUNTIFS('Zoznam klientov'!$H$9:$H$308,"III",'Zoznam klientov'!$B$9:$B$308,Monitor!C83)</f>
        <v>0</v>
      </c>
      <c r="G83" s="2">
        <f>COUNTIFS('Zoznam klientov'!$H$9:$H$308,"IV",'Zoznam klientov'!$B$9:$B$308,Monitor!C83)</f>
        <v>0</v>
      </c>
      <c r="H83" s="2">
        <f>COUNTIFS('Zoznam klientov'!$H$9:$H$308,"V",'Zoznam klientov'!$B$9:$B$308,Monitor!C83)</f>
        <v>0</v>
      </c>
      <c r="I83" s="2">
        <f>COUNTIFS('Zoznam klientov'!$H$9:$H$308,"VI",'Zoznam klientov'!$B$9:$B$308,Monitor!C83)</f>
        <v>0</v>
      </c>
      <c r="J83" s="2">
        <f>COUNTIFS('Zoznam klientov'!$G$9:$G$308,"žena",'Zoznam klientov'!$B$9:$B$308,C83)</f>
        <v>0</v>
      </c>
      <c r="K83" s="2">
        <f>COUNTIFS('Zoznam klientov'!$G$9:$G$308,"muž",'Zoznam klientov'!$B$9:$B$308,C83)</f>
        <v>0</v>
      </c>
    </row>
    <row r="84" spans="1:11" x14ac:dyDescent="0.45">
      <c r="A84" s="8" t="str">
        <f>'Údaje o zamestnancovi'!A92</f>
        <v xml:space="preserve"> </v>
      </c>
      <c r="B84" s="75" t="e">
        <f>'Údaje o zamestnancovi'!#REF!</f>
        <v>#REF!</v>
      </c>
      <c r="C84" s="8">
        <f>'Údaje o zamestnancovi'!B92</f>
        <v>0</v>
      </c>
      <c r="D84" s="1" t="str">
        <f>'Údaje o zamestnancovi'!V92</f>
        <v xml:space="preserve"> </v>
      </c>
      <c r="E84" s="2">
        <f>COUNTIFS('Zoznam klientov'!$H$9:$H$308,"II",'Zoznam klientov'!$B$9:$B$308,Monitor!C84)</f>
        <v>0</v>
      </c>
      <c r="F84" s="2">
        <f>COUNTIFS('Zoznam klientov'!$H$9:$H$308,"III",'Zoznam klientov'!$B$9:$B$308,Monitor!C84)</f>
        <v>0</v>
      </c>
      <c r="G84" s="2">
        <f>COUNTIFS('Zoznam klientov'!$H$9:$H$308,"IV",'Zoznam klientov'!$B$9:$B$308,Monitor!C84)</f>
        <v>0</v>
      </c>
      <c r="H84" s="2">
        <f>COUNTIFS('Zoznam klientov'!$H$9:$H$308,"V",'Zoznam klientov'!$B$9:$B$308,Monitor!C84)</f>
        <v>0</v>
      </c>
      <c r="I84" s="2">
        <f>COUNTIFS('Zoznam klientov'!$H$9:$H$308,"VI",'Zoznam klientov'!$B$9:$B$308,Monitor!C84)</f>
        <v>0</v>
      </c>
      <c r="J84" s="2">
        <f>COUNTIFS('Zoznam klientov'!$G$9:$G$308,"žena",'Zoznam klientov'!$B$9:$B$308,C84)</f>
        <v>0</v>
      </c>
      <c r="K84" s="2">
        <f>COUNTIFS('Zoznam klientov'!$G$9:$G$308,"muž",'Zoznam klientov'!$B$9:$B$308,C84)</f>
        <v>0</v>
      </c>
    </row>
    <row r="85" spans="1:11" x14ac:dyDescent="0.45">
      <c r="A85" s="8" t="str">
        <f>'Údaje o zamestnancovi'!A93</f>
        <v xml:space="preserve"> </v>
      </c>
      <c r="B85" s="75" t="e">
        <f>'Údaje o zamestnancovi'!#REF!</f>
        <v>#REF!</v>
      </c>
      <c r="C85" s="8">
        <f>'Údaje o zamestnancovi'!B93</f>
        <v>0</v>
      </c>
      <c r="D85" s="1" t="str">
        <f>'Údaje o zamestnancovi'!V93</f>
        <v xml:space="preserve"> </v>
      </c>
      <c r="E85" s="2">
        <f>COUNTIFS('Zoznam klientov'!$H$9:$H$308,"II",'Zoznam klientov'!$B$9:$B$308,Monitor!C85)</f>
        <v>0</v>
      </c>
      <c r="F85" s="2">
        <f>COUNTIFS('Zoznam klientov'!$H$9:$H$308,"III",'Zoznam klientov'!$B$9:$B$308,Monitor!C85)</f>
        <v>0</v>
      </c>
      <c r="G85" s="2">
        <f>COUNTIFS('Zoznam klientov'!$H$9:$H$308,"IV",'Zoznam klientov'!$B$9:$B$308,Monitor!C85)</f>
        <v>0</v>
      </c>
      <c r="H85" s="2">
        <f>COUNTIFS('Zoznam klientov'!$H$9:$H$308,"V",'Zoznam klientov'!$B$9:$B$308,Monitor!C85)</f>
        <v>0</v>
      </c>
      <c r="I85" s="2">
        <f>COUNTIFS('Zoznam klientov'!$H$9:$H$308,"VI",'Zoznam klientov'!$B$9:$B$308,Monitor!C85)</f>
        <v>0</v>
      </c>
      <c r="J85" s="2">
        <f>COUNTIFS('Zoznam klientov'!$G$9:$G$308,"žena",'Zoznam klientov'!$B$9:$B$308,C85)</f>
        <v>0</v>
      </c>
      <c r="K85" s="2">
        <f>COUNTIFS('Zoznam klientov'!$G$9:$G$308,"muž",'Zoznam klientov'!$B$9:$B$308,C85)</f>
        <v>0</v>
      </c>
    </row>
    <row r="86" spans="1:11" x14ac:dyDescent="0.45">
      <c r="A86" s="8" t="str">
        <f>'Údaje o zamestnancovi'!A94</f>
        <v xml:space="preserve"> </v>
      </c>
      <c r="B86" s="75" t="e">
        <f>'Údaje o zamestnancovi'!#REF!</f>
        <v>#REF!</v>
      </c>
      <c r="C86" s="8">
        <f>'Údaje o zamestnancovi'!B94</f>
        <v>0</v>
      </c>
      <c r="D86" s="1" t="str">
        <f>'Údaje o zamestnancovi'!V94</f>
        <v xml:space="preserve"> </v>
      </c>
      <c r="E86" s="2">
        <f>COUNTIFS('Zoznam klientov'!$H$9:$H$308,"II",'Zoznam klientov'!$B$9:$B$308,Monitor!C86)</f>
        <v>0</v>
      </c>
      <c r="F86" s="2">
        <f>COUNTIFS('Zoznam klientov'!$H$9:$H$308,"III",'Zoznam klientov'!$B$9:$B$308,Monitor!C86)</f>
        <v>0</v>
      </c>
      <c r="G86" s="2">
        <f>COUNTIFS('Zoznam klientov'!$H$9:$H$308,"IV",'Zoznam klientov'!$B$9:$B$308,Monitor!C86)</f>
        <v>0</v>
      </c>
      <c r="H86" s="2">
        <f>COUNTIFS('Zoznam klientov'!$H$9:$H$308,"V",'Zoznam klientov'!$B$9:$B$308,Monitor!C86)</f>
        <v>0</v>
      </c>
      <c r="I86" s="2">
        <f>COUNTIFS('Zoznam klientov'!$H$9:$H$308,"VI",'Zoznam klientov'!$B$9:$B$308,Monitor!C86)</f>
        <v>0</v>
      </c>
      <c r="J86" s="2">
        <f>COUNTIFS('Zoznam klientov'!$G$9:$G$308,"žena",'Zoznam klientov'!$B$9:$B$308,C86)</f>
        <v>0</v>
      </c>
      <c r="K86" s="2">
        <f>COUNTIFS('Zoznam klientov'!$G$9:$G$308,"muž",'Zoznam klientov'!$B$9:$B$308,C86)</f>
        <v>0</v>
      </c>
    </row>
    <row r="87" spans="1:11" x14ac:dyDescent="0.45">
      <c r="A87" s="8" t="str">
        <f>'Údaje o zamestnancovi'!A95</f>
        <v xml:space="preserve"> </v>
      </c>
      <c r="B87" s="75" t="e">
        <f>'Údaje o zamestnancovi'!#REF!</f>
        <v>#REF!</v>
      </c>
      <c r="C87" s="8">
        <f>'Údaje o zamestnancovi'!B95</f>
        <v>0</v>
      </c>
      <c r="D87" s="1" t="str">
        <f>'Údaje o zamestnancovi'!V95</f>
        <v xml:space="preserve"> </v>
      </c>
      <c r="E87" s="2">
        <f>COUNTIFS('Zoznam klientov'!$H$9:$H$308,"II",'Zoznam klientov'!$B$9:$B$308,Monitor!C87)</f>
        <v>0</v>
      </c>
      <c r="F87" s="2">
        <f>COUNTIFS('Zoznam klientov'!$H$9:$H$308,"III",'Zoznam klientov'!$B$9:$B$308,Monitor!C87)</f>
        <v>0</v>
      </c>
      <c r="G87" s="2">
        <f>COUNTIFS('Zoznam klientov'!$H$9:$H$308,"IV",'Zoznam klientov'!$B$9:$B$308,Monitor!C87)</f>
        <v>0</v>
      </c>
      <c r="H87" s="2">
        <f>COUNTIFS('Zoznam klientov'!$H$9:$H$308,"V",'Zoznam klientov'!$B$9:$B$308,Monitor!C87)</f>
        <v>0</v>
      </c>
      <c r="I87" s="2">
        <f>COUNTIFS('Zoznam klientov'!$H$9:$H$308,"VI",'Zoznam klientov'!$B$9:$B$308,Monitor!C87)</f>
        <v>0</v>
      </c>
      <c r="J87" s="2">
        <f>COUNTIFS('Zoznam klientov'!$G$9:$G$308,"žena",'Zoznam klientov'!$B$9:$B$308,C87)</f>
        <v>0</v>
      </c>
      <c r="K87" s="2">
        <f>COUNTIFS('Zoznam klientov'!$G$9:$G$308,"muž",'Zoznam klientov'!$B$9:$B$308,C87)</f>
        <v>0</v>
      </c>
    </row>
    <row r="88" spans="1:11" x14ac:dyDescent="0.45">
      <c r="A88" s="8" t="str">
        <f>'Údaje o zamestnancovi'!A96</f>
        <v xml:space="preserve"> </v>
      </c>
      <c r="B88" s="75" t="e">
        <f>'Údaje o zamestnancovi'!#REF!</f>
        <v>#REF!</v>
      </c>
      <c r="C88" s="8">
        <f>'Údaje o zamestnancovi'!B96</f>
        <v>0</v>
      </c>
      <c r="D88" s="1" t="str">
        <f>'Údaje o zamestnancovi'!V96</f>
        <v xml:space="preserve"> </v>
      </c>
      <c r="E88" s="2">
        <f>COUNTIFS('Zoznam klientov'!$H$9:$H$308,"II",'Zoznam klientov'!$B$9:$B$308,Monitor!C88)</f>
        <v>0</v>
      </c>
      <c r="F88" s="2">
        <f>COUNTIFS('Zoznam klientov'!$H$9:$H$308,"III",'Zoznam klientov'!$B$9:$B$308,Monitor!C88)</f>
        <v>0</v>
      </c>
      <c r="G88" s="2">
        <f>COUNTIFS('Zoznam klientov'!$H$9:$H$308,"IV",'Zoznam klientov'!$B$9:$B$308,Monitor!C88)</f>
        <v>0</v>
      </c>
      <c r="H88" s="2">
        <f>COUNTIFS('Zoznam klientov'!$H$9:$H$308,"V",'Zoznam klientov'!$B$9:$B$308,Monitor!C88)</f>
        <v>0</v>
      </c>
      <c r="I88" s="2">
        <f>COUNTIFS('Zoznam klientov'!$H$9:$H$308,"VI",'Zoznam klientov'!$B$9:$B$308,Monitor!C88)</f>
        <v>0</v>
      </c>
      <c r="J88" s="2">
        <f>COUNTIFS('Zoznam klientov'!$G$9:$G$308,"žena",'Zoznam klientov'!$B$9:$B$308,C88)</f>
        <v>0</v>
      </c>
      <c r="K88" s="2">
        <f>COUNTIFS('Zoznam klientov'!$G$9:$G$308,"muž",'Zoznam klientov'!$B$9:$B$308,C88)</f>
        <v>0</v>
      </c>
    </row>
    <row r="89" spans="1:11" x14ac:dyDescent="0.45">
      <c r="A89" s="8" t="str">
        <f>'Údaje o zamestnancovi'!A97</f>
        <v xml:space="preserve"> </v>
      </c>
      <c r="B89" s="75" t="e">
        <f>'Údaje o zamestnancovi'!#REF!</f>
        <v>#REF!</v>
      </c>
      <c r="C89" s="8">
        <f>'Údaje o zamestnancovi'!B97</f>
        <v>0</v>
      </c>
      <c r="D89" s="1" t="str">
        <f>'Údaje o zamestnancovi'!V97</f>
        <v xml:space="preserve"> </v>
      </c>
      <c r="E89" s="2">
        <f>COUNTIFS('Zoznam klientov'!$H$9:$H$308,"II",'Zoznam klientov'!$B$9:$B$308,Monitor!C89)</f>
        <v>0</v>
      </c>
      <c r="F89" s="2">
        <f>COUNTIFS('Zoznam klientov'!$H$9:$H$308,"III",'Zoznam klientov'!$B$9:$B$308,Monitor!C89)</f>
        <v>0</v>
      </c>
      <c r="G89" s="2">
        <f>COUNTIFS('Zoznam klientov'!$H$9:$H$308,"IV",'Zoznam klientov'!$B$9:$B$308,Monitor!C89)</f>
        <v>0</v>
      </c>
      <c r="H89" s="2">
        <f>COUNTIFS('Zoznam klientov'!$H$9:$H$308,"V",'Zoznam klientov'!$B$9:$B$308,Monitor!C89)</f>
        <v>0</v>
      </c>
      <c r="I89" s="2">
        <f>COUNTIFS('Zoznam klientov'!$H$9:$H$308,"VI",'Zoznam klientov'!$B$9:$B$308,Monitor!C89)</f>
        <v>0</v>
      </c>
      <c r="J89" s="2">
        <f>COUNTIFS('Zoznam klientov'!$G$9:$G$308,"žena",'Zoznam klientov'!$B$9:$B$308,C89)</f>
        <v>0</v>
      </c>
      <c r="K89" s="2">
        <f>COUNTIFS('Zoznam klientov'!$G$9:$G$308,"muž",'Zoznam klientov'!$B$9:$B$308,C89)</f>
        <v>0</v>
      </c>
    </row>
    <row r="90" spans="1:11" x14ac:dyDescent="0.45">
      <c r="A90" s="8" t="str">
        <f>'Údaje o zamestnancovi'!A98</f>
        <v xml:space="preserve"> </v>
      </c>
      <c r="B90" s="75" t="e">
        <f>'Údaje o zamestnancovi'!#REF!</f>
        <v>#REF!</v>
      </c>
      <c r="C90" s="8">
        <f>'Údaje o zamestnancovi'!B98</f>
        <v>0</v>
      </c>
      <c r="D90" s="1" t="str">
        <f>'Údaje o zamestnancovi'!V98</f>
        <v xml:space="preserve"> </v>
      </c>
      <c r="E90" s="2">
        <f>COUNTIFS('Zoznam klientov'!$H$9:$H$308,"II",'Zoznam klientov'!$B$9:$B$308,Monitor!C90)</f>
        <v>0</v>
      </c>
      <c r="F90" s="2">
        <f>COUNTIFS('Zoznam klientov'!$H$9:$H$308,"III",'Zoznam klientov'!$B$9:$B$308,Monitor!C90)</f>
        <v>0</v>
      </c>
      <c r="G90" s="2">
        <f>COUNTIFS('Zoznam klientov'!$H$9:$H$308,"IV",'Zoznam klientov'!$B$9:$B$308,Monitor!C90)</f>
        <v>0</v>
      </c>
      <c r="H90" s="2">
        <f>COUNTIFS('Zoznam klientov'!$H$9:$H$308,"V",'Zoznam klientov'!$B$9:$B$308,Monitor!C90)</f>
        <v>0</v>
      </c>
      <c r="I90" s="2">
        <f>COUNTIFS('Zoznam klientov'!$H$9:$H$308,"VI",'Zoznam klientov'!$B$9:$B$308,Monitor!C90)</f>
        <v>0</v>
      </c>
      <c r="J90" s="2">
        <f>COUNTIFS('Zoznam klientov'!$G$9:$G$308,"žena",'Zoznam klientov'!$B$9:$B$308,C90)</f>
        <v>0</v>
      </c>
      <c r="K90" s="2">
        <f>COUNTIFS('Zoznam klientov'!$G$9:$G$308,"muž",'Zoznam klientov'!$B$9:$B$308,C90)</f>
        <v>0</v>
      </c>
    </row>
    <row r="91" spans="1:11" x14ac:dyDescent="0.45">
      <c r="A91" s="8" t="str">
        <f>'Údaje o zamestnancovi'!A99</f>
        <v xml:space="preserve"> </v>
      </c>
      <c r="B91" s="75" t="e">
        <f>'Údaje o zamestnancovi'!#REF!</f>
        <v>#REF!</v>
      </c>
      <c r="C91" s="8">
        <f>'Údaje o zamestnancovi'!B99</f>
        <v>0</v>
      </c>
      <c r="D91" s="1" t="str">
        <f>'Údaje o zamestnancovi'!V99</f>
        <v xml:space="preserve"> </v>
      </c>
      <c r="E91" s="2">
        <f>COUNTIFS('Zoznam klientov'!$H$9:$H$308,"II",'Zoznam klientov'!$B$9:$B$308,Monitor!C91)</f>
        <v>0</v>
      </c>
      <c r="F91" s="2">
        <f>COUNTIFS('Zoznam klientov'!$H$9:$H$308,"III",'Zoznam klientov'!$B$9:$B$308,Monitor!C91)</f>
        <v>0</v>
      </c>
      <c r="G91" s="2">
        <f>COUNTIFS('Zoznam klientov'!$H$9:$H$308,"IV",'Zoznam klientov'!$B$9:$B$308,Monitor!C91)</f>
        <v>0</v>
      </c>
      <c r="H91" s="2">
        <f>COUNTIFS('Zoznam klientov'!$H$9:$H$308,"V",'Zoznam klientov'!$B$9:$B$308,Monitor!C91)</f>
        <v>0</v>
      </c>
      <c r="I91" s="2">
        <f>COUNTIFS('Zoznam klientov'!$H$9:$H$308,"VI",'Zoznam klientov'!$B$9:$B$308,Monitor!C91)</f>
        <v>0</v>
      </c>
      <c r="J91" s="2">
        <f>COUNTIFS('Zoznam klientov'!$G$9:$G$308,"žena",'Zoznam klientov'!$B$9:$B$308,C91)</f>
        <v>0</v>
      </c>
      <c r="K91" s="2">
        <f>COUNTIFS('Zoznam klientov'!$G$9:$G$308,"muž",'Zoznam klientov'!$B$9:$B$308,C91)</f>
        <v>0</v>
      </c>
    </row>
    <row r="92" spans="1:11" x14ac:dyDescent="0.45">
      <c r="A92" s="8" t="str">
        <f>'Údaje o zamestnancovi'!A100</f>
        <v xml:space="preserve"> </v>
      </c>
      <c r="B92" s="75" t="e">
        <f>'Údaje o zamestnancovi'!#REF!</f>
        <v>#REF!</v>
      </c>
      <c r="C92" s="8">
        <f>'Údaje o zamestnancovi'!B100</f>
        <v>0</v>
      </c>
      <c r="D92" s="1" t="str">
        <f>'Údaje o zamestnancovi'!V100</f>
        <v xml:space="preserve"> </v>
      </c>
      <c r="E92" s="2">
        <f>COUNTIFS('Zoznam klientov'!$H$9:$H$308,"II",'Zoznam klientov'!$B$9:$B$308,Monitor!C92)</f>
        <v>0</v>
      </c>
      <c r="F92" s="2">
        <f>COUNTIFS('Zoznam klientov'!$H$9:$H$308,"III",'Zoznam klientov'!$B$9:$B$308,Monitor!C92)</f>
        <v>0</v>
      </c>
      <c r="G92" s="2">
        <f>COUNTIFS('Zoznam klientov'!$H$9:$H$308,"IV",'Zoznam klientov'!$B$9:$B$308,Monitor!C92)</f>
        <v>0</v>
      </c>
      <c r="H92" s="2">
        <f>COUNTIFS('Zoznam klientov'!$H$9:$H$308,"V",'Zoznam klientov'!$B$9:$B$308,Monitor!C92)</f>
        <v>0</v>
      </c>
      <c r="I92" s="2">
        <f>COUNTIFS('Zoznam klientov'!$H$9:$H$308,"VI",'Zoznam klientov'!$B$9:$B$308,Monitor!C92)</f>
        <v>0</v>
      </c>
      <c r="J92" s="2">
        <f>COUNTIFS('Zoznam klientov'!$G$9:$G$308,"žena",'Zoznam klientov'!$B$9:$B$308,C92)</f>
        <v>0</v>
      </c>
      <c r="K92" s="2">
        <f>COUNTIFS('Zoznam klientov'!$G$9:$G$308,"muž",'Zoznam klientov'!$B$9:$B$308,C92)</f>
        <v>0</v>
      </c>
    </row>
    <row r="93" spans="1:11" x14ac:dyDescent="0.45">
      <c r="A93" s="8" t="str">
        <f>'Údaje o zamestnancovi'!A101</f>
        <v xml:space="preserve"> </v>
      </c>
      <c r="B93" s="75" t="e">
        <f>'Údaje o zamestnancovi'!#REF!</f>
        <v>#REF!</v>
      </c>
      <c r="C93" s="8">
        <f>'Údaje o zamestnancovi'!B101</f>
        <v>0</v>
      </c>
      <c r="D93" s="1" t="str">
        <f>'Údaje o zamestnancovi'!V101</f>
        <v xml:space="preserve"> </v>
      </c>
      <c r="E93" s="2">
        <f>COUNTIFS('Zoznam klientov'!$H$9:$H$308,"II",'Zoznam klientov'!$B$9:$B$308,Monitor!C93)</f>
        <v>0</v>
      </c>
      <c r="F93" s="2">
        <f>COUNTIFS('Zoznam klientov'!$H$9:$H$308,"III",'Zoznam klientov'!$B$9:$B$308,Monitor!C93)</f>
        <v>0</v>
      </c>
      <c r="G93" s="2">
        <f>COUNTIFS('Zoznam klientov'!$H$9:$H$308,"IV",'Zoznam klientov'!$B$9:$B$308,Monitor!C93)</f>
        <v>0</v>
      </c>
      <c r="H93" s="2">
        <f>COUNTIFS('Zoznam klientov'!$H$9:$H$308,"V",'Zoznam klientov'!$B$9:$B$308,Monitor!C93)</f>
        <v>0</v>
      </c>
      <c r="I93" s="2">
        <f>COUNTIFS('Zoznam klientov'!$H$9:$H$308,"VI",'Zoznam klientov'!$B$9:$B$308,Monitor!C93)</f>
        <v>0</v>
      </c>
      <c r="J93" s="2">
        <f>COUNTIFS('Zoznam klientov'!$G$9:$G$308,"žena",'Zoznam klientov'!$B$9:$B$308,C93)</f>
        <v>0</v>
      </c>
      <c r="K93" s="2">
        <f>COUNTIFS('Zoznam klientov'!$G$9:$G$308,"muž",'Zoznam klientov'!$B$9:$B$308,C93)</f>
        <v>0</v>
      </c>
    </row>
    <row r="94" spans="1:11" x14ac:dyDescent="0.45">
      <c r="A94" s="8" t="str">
        <f>'Údaje o zamestnancovi'!A102</f>
        <v xml:space="preserve"> </v>
      </c>
      <c r="B94" s="75" t="e">
        <f>'Údaje o zamestnancovi'!#REF!</f>
        <v>#REF!</v>
      </c>
      <c r="C94" s="8">
        <f>'Údaje o zamestnancovi'!B102</f>
        <v>0</v>
      </c>
      <c r="D94" s="1" t="str">
        <f>'Údaje o zamestnancovi'!V102</f>
        <v xml:space="preserve"> </v>
      </c>
      <c r="E94" s="2">
        <f>COUNTIFS('Zoznam klientov'!$H$9:$H$308,"II",'Zoznam klientov'!$B$9:$B$308,Monitor!C94)</f>
        <v>0</v>
      </c>
      <c r="F94" s="2">
        <f>COUNTIFS('Zoznam klientov'!$H$9:$H$308,"III",'Zoznam klientov'!$B$9:$B$308,Monitor!C94)</f>
        <v>0</v>
      </c>
      <c r="G94" s="2">
        <f>COUNTIFS('Zoznam klientov'!$H$9:$H$308,"IV",'Zoznam klientov'!$B$9:$B$308,Monitor!C94)</f>
        <v>0</v>
      </c>
      <c r="H94" s="2">
        <f>COUNTIFS('Zoznam klientov'!$H$9:$H$308,"V",'Zoznam klientov'!$B$9:$B$308,Monitor!C94)</f>
        <v>0</v>
      </c>
      <c r="I94" s="2">
        <f>COUNTIFS('Zoznam klientov'!$H$9:$H$308,"VI",'Zoznam klientov'!$B$9:$B$308,Monitor!C94)</f>
        <v>0</v>
      </c>
      <c r="J94" s="2">
        <f>COUNTIFS('Zoznam klientov'!$G$9:$G$308,"žena",'Zoznam klientov'!$B$9:$B$308,C94)</f>
        <v>0</v>
      </c>
      <c r="K94" s="2">
        <f>COUNTIFS('Zoznam klientov'!$G$9:$G$308,"muž",'Zoznam klientov'!$B$9:$B$308,C94)</f>
        <v>0</v>
      </c>
    </row>
    <row r="95" spans="1:11" x14ac:dyDescent="0.45">
      <c r="A95" s="8" t="str">
        <f>'Údaje o zamestnancovi'!A103</f>
        <v xml:space="preserve"> </v>
      </c>
      <c r="B95" s="75" t="e">
        <f>'Údaje o zamestnancovi'!#REF!</f>
        <v>#REF!</v>
      </c>
      <c r="C95" s="8">
        <f>'Údaje o zamestnancovi'!B103</f>
        <v>0</v>
      </c>
      <c r="D95" s="1" t="str">
        <f>'Údaje o zamestnancovi'!V103</f>
        <v xml:space="preserve"> </v>
      </c>
      <c r="E95" s="2">
        <f>COUNTIFS('Zoznam klientov'!$H$9:$H$308,"II",'Zoznam klientov'!$B$9:$B$308,Monitor!C95)</f>
        <v>0</v>
      </c>
      <c r="F95" s="2">
        <f>COUNTIFS('Zoznam klientov'!$H$9:$H$308,"III",'Zoznam klientov'!$B$9:$B$308,Monitor!C95)</f>
        <v>0</v>
      </c>
      <c r="G95" s="2">
        <f>COUNTIFS('Zoznam klientov'!$H$9:$H$308,"IV",'Zoznam klientov'!$B$9:$B$308,Monitor!C95)</f>
        <v>0</v>
      </c>
      <c r="H95" s="2">
        <f>COUNTIFS('Zoznam klientov'!$H$9:$H$308,"V",'Zoznam klientov'!$B$9:$B$308,Monitor!C95)</f>
        <v>0</v>
      </c>
      <c r="I95" s="2">
        <f>COUNTIFS('Zoznam klientov'!$H$9:$H$308,"VI",'Zoznam klientov'!$B$9:$B$308,Monitor!C95)</f>
        <v>0</v>
      </c>
      <c r="J95" s="2">
        <f>COUNTIFS('Zoznam klientov'!$G$9:$G$308,"žena",'Zoznam klientov'!$B$9:$B$308,C95)</f>
        <v>0</v>
      </c>
      <c r="K95" s="2">
        <f>COUNTIFS('Zoznam klientov'!$G$9:$G$308,"muž",'Zoznam klientov'!$B$9:$B$308,C95)</f>
        <v>0</v>
      </c>
    </row>
    <row r="96" spans="1:11" x14ac:dyDescent="0.45">
      <c r="A96" s="8" t="str">
        <f>'Údaje o zamestnancovi'!A104</f>
        <v xml:space="preserve"> </v>
      </c>
      <c r="B96" s="75" t="e">
        <f>'Údaje o zamestnancovi'!#REF!</f>
        <v>#REF!</v>
      </c>
      <c r="C96" s="8">
        <f>'Údaje o zamestnancovi'!B104</f>
        <v>0</v>
      </c>
      <c r="D96" s="1" t="str">
        <f>'Údaje o zamestnancovi'!V104</f>
        <v xml:space="preserve"> </v>
      </c>
      <c r="E96" s="2">
        <f>COUNTIFS('Zoznam klientov'!$H$9:$H$308,"II",'Zoznam klientov'!$B$9:$B$308,Monitor!C96)</f>
        <v>0</v>
      </c>
      <c r="F96" s="2">
        <f>COUNTIFS('Zoznam klientov'!$H$9:$H$308,"III",'Zoznam klientov'!$B$9:$B$308,Monitor!C96)</f>
        <v>0</v>
      </c>
      <c r="G96" s="2">
        <f>COUNTIFS('Zoznam klientov'!$H$9:$H$308,"IV",'Zoznam klientov'!$B$9:$B$308,Monitor!C96)</f>
        <v>0</v>
      </c>
      <c r="H96" s="2">
        <f>COUNTIFS('Zoznam klientov'!$H$9:$H$308,"V",'Zoznam klientov'!$B$9:$B$308,Monitor!C96)</f>
        <v>0</v>
      </c>
      <c r="I96" s="2">
        <f>COUNTIFS('Zoznam klientov'!$H$9:$H$308,"VI",'Zoznam klientov'!$B$9:$B$308,Monitor!C96)</f>
        <v>0</v>
      </c>
      <c r="J96" s="2">
        <f>COUNTIFS('Zoznam klientov'!$G$9:$G$308,"žena",'Zoznam klientov'!$B$9:$B$308,C96)</f>
        <v>0</v>
      </c>
      <c r="K96" s="2">
        <f>COUNTIFS('Zoznam klientov'!$G$9:$G$308,"muž",'Zoznam klientov'!$B$9:$B$308,C96)</f>
        <v>0</v>
      </c>
    </row>
    <row r="97" spans="1:11" x14ac:dyDescent="0.45">
      <c r="A97" s="8" t="str">
        <f>'Údaje o zamestnancovi'!A105</f>
        <v xml:space="preserve"> </v>
      </c>
      <c r="B97" s="75" t="e">
        <f>'Údaje o zamestnancovi'!#REF!</f>
        <v>#REF!</v>
      </c>
      <c r="C97" s="8">
        <f>'Údaje o zamestnancovi'!B105</f>
        <v>0</v>
      </c>
      <c r="D97" s="1" t="str">
        <f>'Údaje o zamestnancovi'!V105</f>
        <v xml:space="preserve"> </v>
      </c>
      <c r="E97" s="2">
        <f>COUNTIFS('Zoznam klientov'!$H$9:$H$308,"II",'Zoznam klientov'!$B$9:$B$308,Monitor!C97)</f>
        <v>0</v>
      </c>
      <c r="F97" s="2">
        <f>COUNTIFS('Zoznam klientov'!$H$9:$H$308,"III",'Zoznam klientov'!$B$9:$B$308,Monitor!C97)</f>
        <v>0</v>
      </c>
      <c r="G97" s="2">
        <f>COUNTIFS('Zoznam klientov'!$H$9:$H$308,"IV",'Zoznam klientov'!$B$9:$B$308,Monitor!C97)</f>
        <v>0</v>
      </c>
      <c r="H97" s="2">
        <f>COUNTIFS('Zoznam klientov'!$H$9:$H$308,"V",'Zoznam klientov'!$B$9:$B$308,Monitor!C97)</f>
        <v>0</v>
      </c>
      <c r="I97" s="2">
        <f>COUNTIFS('Zoznam klientov'!$H$9:$H$308,"VI",'Zoznam klientov'!$B$9:$B$308,Monitor!C97)</f>
        <v>0</v>
      </c>
      <c r="J97" s="2">
        <f>COUNTIFS('Zoznam klientov'!$G$9:$G$308,"žena",'Zoznam klientov'!$B$9:$B$308,C97)</f>
        <v>0</v>
      </c>
      <c r="K97" s="2">
        <f>COUNTIFS('Zoznam klientov'!$G$9:$G$308,"muž",'Zoznam klientov'!$B$9:$B$308,C97)</f>
        <v>0</v>
      </c>
    </row>
    <row r="98" spans="1:11" x14ac:dyDescent="0.45">
      <c r="A98" s="8" t="str">
        <f>'Údaje o zamestnancovi'!A106</f>
        <v xml:space="preserve"> </v>
      </c>
      <c r="B98" s="75" t="e">
        <f>'Údaje o zamestnancovi'!#REF!</f>
        <v>#REF!</v>
      </c>
      <c r="C98" s="8">
        <f>'Údaje o zamestnancovi'!B106</f>
        <v>0</v>
      </c>
      <c r="D98" s="1" t="str">
        <f>'Údaje o zamestnancovi'!V106</f>
        <v xml:space="preserve"> </v>
      </c>
      <c r="E98" s="2">
        <f>COUNTIFS('Zoznam klientov'!$H$9:$H$308,"II",'Zoznam klientov'!$B$9:$B$308,Monitor!C98)</f>
        <v>0</v>
      </c>
      <c r="F98" s="2">
        <f>COUNTIFS('Zoznam klientov'!$H$9:$H$308,"III",'Zoznam klientov'!$B$9:$B$308,Monitor!C98)</f>
        <v>0</v>
      </c>
      <c r="G98" s="2">
        <f>COUNTIFS('Zoznam klientov'!$H$9:$H$308,"IV",'Zoznam klientov'!$B$9:$B$308,Monitor!C98)</f>
        <v>0</v>
      </c>
      <c r="H98" s="2">
        <f>COUNTIFS('Zoznam klientov'!$H$9:$H$308,"V",'Zoznam klientov'!$B$9:$B$308,Monitor!C98)</f>
        <v>0</v>
      </c>
      <c r="I98" s="2">
        <f>COUNTIFS('Zoznam klientov'!$H$9:$H$308,"VI",'Zoznam klientov'!$B$9:$B$308,Monitor!C98)</f>
        <v>0</v>
      </c>
      <c r="J98" s="2">
        <f>COUNTIFS('Zoznam klientov'!$G$9:$G$308,"žena",'Zoznam klientov'!$B$9:$B$308,C98)</f>
        <v>0</v>
      </c>
      <c r="K98" s="2">
        <f>COUNTIFS('Zoznam klientov'!$G$9:$G$308,"muž",'Zoznam klientov'!$B$9:$B$308,C98)</f>
        <v>0</v>
      </c>
    </row>
    <row r="99" spans="1:11" x14ac:dyDescent="0.45">
      <c r="A99" s="8" t="str">
        <f>'Údaje o zamestnancovi'!A107</f>
        <v xml:space="preserve"> </v>
      </c>
      <c r="B99" s="75" t="e">
        <f>'Údaje o zamestnancovi'!#REF!</f>
        <v>#REF!</v>
      </c>
      <c r="C99" s="8">
        <f>'Údaje o zamestnancovi'!B107</f>
        <v>0</v>
      </c>
      <c r="D99" s="1" t="str">
        <f>'Údaje o zamestnancovi'!V107</f>
        <v xml:space="preserve"> </v>
      </c>
      <c r="E99" s="2">
        <f>COUNTIFS('Zoznam klientov'!$H$9:$H$308,"II",'Zoznam klientov'!$B$9:$B$308,Monitor!C99)</f>
        <v>0</v>
      </c>
      <c r="F99" s="2">
        <f>COUNTIFS('Zoznam klientov'!$H$9:$H$308,"III",'Zoznam klientov'!$B$9:$B$308,Monitor!C99)</f>
        <v>0</v>
      </c>
      <c r="G99" s="2">
        <f>COUNTIFS('Zoznam klientov'!$H$9:$H$308,"IV",'Zoznam klientov'!$B$9:$B$308,Monitor!C99)</f>
        <v>0</v>
      </c>
      <c r="H99" s="2">
        <f>COUNTIFS('Zoznam klientov'!$H$9:$H$308,"V",'Zoznam klientov'!$B$9:$B$308,Monitor!C99)</f>
        <v>0</v>
      </c>
      <c r="I99" s="2">
        <f>COUNTIFS('Zoznam klientov'!$H$9:$H$308,"VI",'Zoznam klientov'!$B$9:$B$308,Monitor!C99)</f>
        <v>0</v>
      </c>
      <c r="J99" s="2">
        <f>COUNTIFS('Zoznam klientov'!$G$9:$G$308,"žena",'Zoznam klientov'!$B$9:$B$308,C99)</f>
        <v>0</v>
      </c>
      <c r="K99" s="2">
        <f>COUNTIFS('Zoznam klientov'!$G$9:$G$308,"muž",'Zoznam klientov'!$B$9:$B$308,C99)</f>
        <v>0</v>
      </c>
    </row>
    <row r="100" spans="1:11" x14ac:dyDescent="0.45">
      <c r="A100" s="8" t="str">
        <f>'Údaje o zamestnancovi'!A108</f>
        <v xml:space="preserve"> </v>
      </c>
      <c r="B100" s="75" t="e">
        <f>'Údaje o zamestnancovi'!#REF!</f>
        <v>#REF!</v>
      </c>
      <c r="C100" s="8">
        <f>'Údaje o zamestnancovi'!B108</f>
        <v>0</v>
      </c>
      <c r="D100" s="1" t="str">
        <f>'Údaje o zamestnancovi'!V108</f>
        <v xml:space="preserve"> </v>
      </c>
      <c r="E100" s="2">
        <f>COUNTIFS('Zoznam klientov'!$H$9:$H$308,"II",'Zoznam klientov'!$B$9:$B$308,Monitor!C100)</f>
        <v>0</v>
      </c>
      <c r="F100" s="2">
        <f>COUNTIFS('Zoznam klientov'!$H$9:$H$308,"III",'Zoznam klientov'!$B$9:$B$308,Monitor!C100)</f>
        <v>0</v>
      </c>
      <c r="G100" s="2">
        <f>COUNTIFS('Zoznam klientov'!$H$9:$H$308,"IV",'Zoznam klientov'!$B$9:$B$308,Monitor!C100)</f>
        <v>0</v>
      </c>
      <c r="H100" s="2">
        <f>COUNTIFS('Zoznam klientov'!$H$9:$H$308,"V",'Zoznam klientov'!$B$9:$B$308,Monitor!C100)</f>
        <v>0</v>
      </c>
      <c r="I100" s="2">
        <f>COUNTIFS('Zoznam klientov'!$H$9:$H$308,"VI",'Zoznam klientov'!$B$9:$B$308,Monitor!C100)</f>
        <v>0</v>
      </c>
      <c r="J100" s="2">
        <f>COUNTIFS('Zoznam klientov'!$G$9:$G$308,"žena",'Zoznam klientov'!$B$9:$B$308,C100)</f>
        <v>0</v>
      </c>
      <c r="K100" s="2">
        <f>COUNTIFS('Zoznam klientov'!$G$9:$G$308,"muž",'Zoznam klientov'!$B$9:$B$308,C100)</f>
        <v>0</v>
      </c>
    </row>
    <row r="101" spans="1:11" x14ac:dyDescent="0.45">
      <c r="A101" s="8"/>
      <c r="B101" s="75" t="e">
        <f>'Údaje o zamestnancovi'!#REF!</f>
        <v>#REF!</v>
      </c>
      <c r="C101" s="8">
        <f>'Údaje o zamestnancovi'!B109</f>
        <v>0</v>
      </c>
      <c r="D101" s="1" t="str">
        <f>'Údaje o zamestnancovi'!V109</f>
        <v xml:space="preserve"> </v>
      </c>
      <c r="E101" s="2">
        <f>COUNTIFS('Zoznam klientov'!$H$9:$H$308,"II",'Zoznam klientov'!$B$9:$B$308,Monitor!C101)</f>
        <v>0</v>
      </c>
      <c r="F101" s="2">
        <f>COUNTIFS('Zoznam klientov'!$H$9:$H$308,"III",'Zoznam klientov'!$B$9:$B$308,Monitor!C101)</f>
        <v>0</v>
      </c>
      <c r="G101" s="2">
        <f>COUNTIFS('Zoznam klientov'!$H$9:$H$308,"IV",'Zoznam klientov'!$B$9:$B$308,Monitor!C101)</f>
        <v>0</v>
      </c>
      <c r="H101" s="2">
        <f>COUNTIFS('Zoznam klientov'!$H$9:$H$308,"V",'Zoznam klientov'!$B$9:$B$308,Monitor!C101)</f>
        <v>0</v>
      </c>
      <c r="I101" s="2">
        <f>COUNTIFS('Zoznam klientov'!$H$9:$H$308,"VI",'Zoznam klientov'!$B$9:$B$308,Monitor!C101)</f>
        <v>0</v>
      </c>
      <c r="J101" s="2">
        <f>COUNTIFS('Zoznam klientov'!$G$9:$G$308,"žena",'Zoznam klientov'!$B$9:$B$308,C101)</f>
        <v>0</v>
      </c>
      <c r="K101" s="2">
        <f>COUNTIFS('Zoznam klientov'!$G$9:$G$308,"muž",'Zoznam klientov'!$B$9:$B$308,C101)</f>
        <v>0</v>
      </c>
    </row>
    <row r="102" spans="1:11" x14ac:dyDescent="0.45">
      <c r="A102" s="8"/>
      <c r="B102" s="75" t="e">
        <f>'Údaje o zamestnancovi'!#REF!</f>
        <v>#REF!</v>
      </c>
      <c r="C102" s="8">
        <f>'Údaje o zamestnancovi'!B110</f>
        <v>0</v>
      </c>
      <c r="D102" s="1" t="str">
        <f>'Údaje o zamestnancovi'!V110</f>
        <v xml:space="preserve"> </v>
      </c>
      <c r="E102" s="2">
        <f>COUNTIFS('Zoznam klientov'!$H$9:$H$308,"II",'Zoznam klientov'!$B$9:$B$308,Monitor!C102)</f>
        <v>0</v>
      </c>
      <c r="F102" s="2">
        <f>COUNTIFS('Zoznam klientov'!$H$9:$H$308,"III",'Zoznam klientov'!$B$9:$B$308,Monitor!C102)</f>
        <v>0</v>
      </c>
      <c r="G102" s="2">
        <f>COUNTIFS('Zoznam klientov'!$H$9:$H$308,"IV",'Zoznam klientov'!$B$9:$B$308,Monitor!C102)</f>
        <v>0</v>
      </c>
      <c r="H102" s="2">
        <f>COUNTIFS('Zoznam klientov'!$H$9:$H$308,"V",'Zoznam klientov'!$B$9:$B$308,Monitor!C102)</f>
        <v>0</v>
      </c>
      <c r="I102" s="2">
        <f>COUNTIFS('Zoznam klientov'!$H$9:$H$308,"VI",'Zoznam klientov'!$B$9:$B$308,Monitor!C102)</f>
        <v>0</v>
      </c>
      <c r="J102" s="2">
        <f>COUNTIFS('Zoznam klientov'!$G$9:$G$308,"žena",'Zoznam klientov'!$B$9:$B$308,C102)</f>
        <v>0</v>
      </c>
      <c r="K102" s="2">
        <f>COUNTIFS('Zoznam klientov'!$G$9:$G$308,"muž",'Zoznam klientov'!$B$9:$B$308,C102)</f>
        <v>0</v>
      </c>
    </row>
    <row r="103" spans="1:11" x14ac:dyDescent="0.45">
      <c r="A103" s="8"/>
      <c r="B103" s="75" t="e">
        <f>'Údaje o zamestnancovi'!#REF!</f>
        <v>#REF!</v>
      </c>
      <c r="C103" s="8">
        <f>'Údaje o zamestnancovi'!B111</f>
        <v>0</v>
      </c>
      <c r="D103" s="1" t="str">
        <f>'Údaje o zamestnancovi'!V111</f>
        <v xml:space="preserve"> </v>
      </c>
      <c r="E103" s="2">
        <f>COUNTIFS('Zoznam klientov'!$H$9:$H$308,"II",'Zoznam klientov'!$B$9:$B$308,Monitor!C103)</f>
        <v>0</v>
      </c>
      <c r="F103" s="2">
        <f>COUNTIFS('Zoznam klientov'!$H$9:$H$308,"III",'Zoznam klientov'!$B$9:$B$308,Monitor!C103)</f>
        <v>0</v>
      </c>
      <c r="G103" s="2">
        <f>COUNTIFS('Zoznam klientov'!$H$9:$H$308,"IV",'Zoznam klientov'!$B$9:$B$308,Monitor!C103)</f>
        <v>0</v>
      </c>
      <c r="H103" s="2">
        <f>COUNTIFS('Zoznam klientov'!$H$9:$H$308,"V",'Zoznam klientov'!$B$9:$B$308,Monitor!C103)</f>
        <v>0</v>
      </c>
      <c r="I103" s="2">
        <f>COUNTIFS('Zoznam klientov'!$H$9:$H$308,"VI",'Zoznam klientov'!$B$9:$B$308,Monitor!C103)</f>
        <v>0</v>
      </c>
      <c r="J103" s="2">
        <f>COUNTIFS('Zoznam klientov'!$G$9:$G$308,"žena",'Zoznam klientov'!$B$9:$B$308,C103)</f>
        <v>0</v>
      </c>
      <c r="K103" s="2">
        <f>COUNTIFS('Zoznam klientov'!$G$9:$G$308,"muž",'Zoznam klientov'!$B$9:$B$308,C103)</f>
        <v>0</v>
      </c>
    </row>
    <row r="104" spans="1:11" x14ac:dyDescent="0.45">
      <c r="A104" s="8"/>
      <c r="B104" s="75" t="e">
        <f>'Údaje o zamestnancovi'!#REF!</f>
        <v>#REF!</v>
      </c>
      <c r="C104" s="8">
        <f>'Údaje o zamestnancovi'!B112</f>
        <v>0</v>
      </c>
      <c r="D104" s="1" t="str">
        <f>'Údaje o zamestnancovi'!V112</f>
        <v xml:space="preserve"> </v>
      </c>
      <c r="E104" s="2">
        <f>COUNTIFS('Zoznam klientov'!$H$9:$H$308,"II",'Zoznam klientov'!$B$9:$B$308,Monitor!C104)</f>
        <v>0</v>
      </c>
      <c r="F104" s="2">
        <f>COUNTIFS('Zoznam klientov'!$H$9:$H$308,"III",'Zoznam klientov'!$B$9:$B$308,Monitor!C104)</f>
        <v>0</v>
      </c>
      <c r="G104" s="2">
        <f>COUNTIFS('Zoznam klientov'!$H$9:$H$308,"IV",'Zoznam klientov'!$B$9:$B$308,Monitor!C104)</f>
        <v>0</v>
      </c>
      <c r="H104" s="2">
        <f>COUNTIFS('Zoznam klientov'!$H$9:$H$308,"V",'Zoznam klientov'!$B$9:$B$308,Monitor!C104)</f>
        <v>0</v>
      </c>
      <c r="I104" s="2">
        <f>COUNTIFS('Zoznam klientov'!$H$9:$H$308,"VI",'Zoznam klientov'!$B$9:$B$308,Monitor!C104)</f>
        <v>0</v>
      </c>
      <c r="J104" s="2">
        <f>COUNTIFS('Zoznam klientov'!$G$9:$G$308,"žena",'Zoznam klientov'!$B$9:$B$308,C104)</f>
        <v>0</v>
      </c>
      <c r="K104" s="2">
        <f>COUNTIFS('Zoznam klientov'!$G$9:$G$308,"muž",'Zoznam klientov'!$B$9:$B$308,C104)</f>
        <v>0</v>
      </c>
    </row>
    <row r="105" spans="1:11" x14ac:dyDescent="0.45">
      <c r="A105" s="8"/>
      <c r="B105" s="75" t="e">
        <f>'Údaje o zamestnancovi'!#REF!</f>
        <v>#REF!</v>
      </c>
      <c r="C105" s="8">
        <f>'Údaje o zamestnancovi'!B113</f>
        <v>0</v>
      </c>
      <c r="D105" s="1" t="str">
        <f>'Údaje o zamestnancovi'!V113</f>
        <v xml:space="preserve"> </v>
      </c>
      <c r="E105" s="2">
        <f>COUNTIFS('Zoznam klientov'!$H$9:$H$308,"II",'Zoznam klientov'!$B$9:$B$308,Monitor!C105)</f>
        <v>0</v>
      </c>
      <c r="F105" s="2">
        <f>COUNTIFS('Zoznam klientov'!$H$9:$H$308,"III",'Zoznam klientov'!$B$9:$B$308,Monitor!C105)</f>
        <v>0</v>
      </c>
      <c r="G105" s="2">
        <f>COUNTIFS('Zoznam klientov'!$H$9:$H$308,"IV",'Zoznam klientov'!$B$9:$B$308,Monitor!C105)</f>
        <v>0</v>
      </c>
      <c r="H105" s="2">
        <f>COUNTIFS('Zoznam klientov'!$H$9:$H$308,"V",'Zoznam klientov'!$B$9:$B$308,Monitor!C105)</f>
        <v>0</v>
      </c>
      <c r="I105" s="2">
        <f>COUNTIFS('Zoznam klientov'!$H$9:$H$308,"VI",'Zoznam klientov'!$B$9:$B$308,Monitor!C105)</f>
        <v>0</v>
      </c>
      <c r="J105" s="2">
        <f>COUNTIFS('Zoznam klientov'!$G$9:$G$308,"žena",'Zoznam klientov'!$B$9:$B$308,C105)</f>
        <v>0</v>
      </c>
      <c r="K105" s="2">
        <f>COUNTIFS('Zoznam klientov'!$G$9:$G$308,"muž",'Zoznam klientov'!$B$9:$B$308,C105)</f>
        <v>0</v>
      </c>
    </row>
    <row r="106" spans="1:11" x14ac:dyDescent="0.45">
      <c r="A106" s="8"/>
      <c r="B106" s="75" t="e">
        <f>'Údaje o zamestnancovi'!#REF!</f>
        <v>#REF!</v>
      </c>
      <c r="C106" s="8">
        <f>'Údaje o zamestnancovi'!B114</f>
        <v>0</v>
      </c>
      <c r="D106" s="1" t="str">
        <f>'Údaje o zamestnancovi'!V114</f>
        <v xml:space="preserve"> </v>
      </c>
      <c r="E106" s="2">
        <f>COUNTIFS('Zoznam klientov'!$H$9:$H$308,"II",'Zoznam klientov'!$B$9:$B$308,Monitor!C106)</f>
        <v>0</v>
      </c>
      <c r="F106" s="2">
        <f>COUNTIFS('Zoznam klientov'!$H$9:$H$308,"III",'Zoznam klientov'!$B$9:$B$308,Monitor!C106)</f>
        <v>0</v>
      </c>
      <c r="G106" s="2">
        <f>COUNTIFS('Zoznam klientov'!$H$9:$H$308,"IV",'Zoznam klientov'!$B$9:$B$308,Monitor!C106)</f>
        <v>0</v>
      </c>
      <c r="H106" s="2">
        <f>COUNTIFS('Zoznam klientov'!$H$9:$H$308,"V",'Zoznam klientov'!$B$9:$B$308,Monitor!C106)</f>
        <v>0</v>
      </c>
      <c r="I106" s="2">
        <f>COUNTIFS('Zoznam klientov'!$H$9:$H$308,"VI",'Zoznam klientov'!$B$9:$B$308,Monitor!C106)</f>
        <v>0</v>
      </c>
      <c r="J106" s="2">
        <f>COUNTIFS('Zoznam klientov'!$G$9:$G$308,"žena",'Zoznam klientov'!$B$9:$B$308,C106)</f>
        <v>0</v>
      </c>
      <c r="K106" s="2">
        <f>COUNTIFS('Zoznam klientov'!$G$9:$G$308,"muž",'Zoznam klientov'!$B$9:$B$308,C106)</f>
        <v>0</v>
      </c>
    </row>
    <row r="107" spans="1:11" x14ac:dyDescent="0.45">
      <c r="A107" s="8"/>
      <c r="B107" s="75" t="e">
        <f>'Údaje o zamestnancovi'!#REF!</f>
        <v>#REF!</v>
      </c>
      <c r="C107" s="8">
        <f>'Údaje o zamestnancovi'!B115</f>
        <v>0</v>
      </c>
      <c r="D107" s="1" t="str">
        <f>'Údaje o zamestnancovi'!V115</f>
        <v xml:space="preserve"> </v>
      </c>
      <c r="E107" s="2">
        <f>COUNTIFS('Zoznam klientov'!$H$9:$H$308,"II",'Zoznam klientov'!$B$9:$B$308,Monitor!C107)</f>
        <v>0</v>
      </c>
      <c r="F107" s="2">
        <f>COUNTIFS('Zoznam klientov'!$H$9:$H$308,"III",'Zoznam klientov'!$B$9:$B$308,Monitor!C107)</f>
        <v>0</v>
      </c>
      <c r="G107" s="2">
        <f>COUNTIFS('Zoznam klientov'!$H$9:$H$308,"IV",'Zoznam klientov'!$B$9:$B$308,Monitor!C107)</f>
        <v>0</v>
      </c>
      <c r="H107" s="2">
        <f>COUNTIFS('Zoznam klientov'!$H$9:$H$308,"V",'Zoznam klientov'!$B$9:$B$308,Monitor!C107)</f>
        <v>0</v>
      </c>
      <c r="I107" s="2">
        <f>COUNTIFS('Zoznam klientov'!$H$9:$H$308,"VI",'Zoznam klientov'!$B$9:$B$308,Monitor!C107)</f>
        <v>0</v>
      </c>
      <c r="J107" s="2">
        <f>COUNTIFS('Zoznam klientov'!$G$9:$G$308,"žena",'Zoznam klientov'!$B$9:$B$308,C107)</f>
        <v>0</v>
      </c>
      <c r="K107" s="2">
        <f>COUNTIFS('Zoznam klientov'!$G$9:$G$308,"muž",'Zoznam klientov'!$B$9:$B$308,C107)</f>
        <v>0</v>
      </c>
    </row>
    <row r="108" spans="1:11" x14ac:dyDescent="0.45">
      <c r="A108" s="8"/>
      <c r="B108" s="75" t="e">
        <f>'Údaje o zamestnancovi'!#REF!</f>
        <v>#REF!</v>
      </c>
      <c r="C108" s="8">
        <f>'Údaje o zamestnancovi'!B116</f>
        <v>0</v>
      </c>
      <c r="D108" s="1" t="str">
        <f>'Údaje o zamestnancovi'!V116</f>
        <v xml:space="preserve"> </v>
      </c>
      <c r="E108" s="2">
        <f>COUNTIFS('Zoznam klientov'!$H$9:$H$308,"II",'Zoznam klientov'!$B$9:$B$308,Monitor!C108)</f>
        <v>0</v>
      </c>
      <c r="F108" s="2">
        <f>COUNTIFS('Zoznam klientov'!$H$9:$H$308,"III",'Zoznam klientov'!$B$9:$B$308,Monitor!C108)</f>
        <v>0</v>
      </c>
      <c r="G108" s="2">
        <f>COUNTIFS('Zoznam klientov'!$H$9:$H$308,"IV",'Zoznam klientov'!$B$9:$B$308,Monitor!C108)</f>
        <v>0</v>
      </c>
      <c r="H108" s="2">
        <f>COUNTIFS('Zoznam klientov'!$H$9:$H$308,"V",'Zoznam klientov'!$B$9:$B$308,Monitor!C108)</f>
        <v>0</v>
      </c>
      <c r="I108" s="2">
        <f>COUNTIFS('Zoznam klientov'!$H$9:$H$308,"VI",'Zoznam klientov'!$B$9:$B$308,Monitor!C108)</f>
        <v>0</v>
      </c>
      <c r="J108" s="2">
        <f>COUNTIFS('Zoznam klientov'!$G$9:$G$308,"žena",'Zoznam klientov'!$B$9:$B$308,C108)</f>
        <v>0</v>
      </c>
      <c r="K108" s="2">
        <f>COUNTIFS('Zoznam klientov'!$G$9:$G$308,"muž",'Zoznam klientov'!$B$9:$B$308,C108)</f>
        <v>0</v>
      </c>
    </row>
    <row r="109" spans="1:11" x14ac:dyDescent="0.45">
      <c r="A109" s="8"/>
      <c r="B109" s="75" t="e">
        <f>'Údaje o zamestnancovi'!#REF!</f>
        <v>#REF!</v>
      </c>
      <c r="C109" s="8">
        <f>'Údaje o zamestnancovi'!B117</f>
        <v>0</v>
      </c>
      <c r="D109" s="1" t="str">
        <f>'Údaje o zamestnancovi'!V117</f>
        <v xml:space="preserve"> </v>
      </c>
      <c r="E109" s="2">
        <f>COUNTIFS('Zoznam klientov'!$H$9:$H$308,"II",'Zoznam klientov'!$B$9:$B$308,Monitor!C109)</f>
        <v>0</v>
      </c>
      <c r="F109" s="2">
        <f>COUNTIFS('Zoznam klientov'!$H$9:$H$308,"III",'Zoznam klientov'!$B$9:$B$308,Monitor!C109)</f>
        <v>0</v>
      </c>
      <c r="G109" s="2">
        <f>COUNTIFS('Zoznam klientov'!$H$9:$H$308,"IV",'Zoznam klientov'!$B$9:$B$308,Monitor!C109)</f>
        <v>0</v>
      </c>
      <c r="H109" s="2">
        <f>COUNTIFS('Zoznam klientov'!$H$9:$H$308,"V",'Zoznam klientov'!$B$9:$B$308,Monitor!C109)</f>
        <v>0</v>
      </c>
      <c r="I109" s="2">
        <f>COUNTIFS('Zoznam klientov'!$H$9:$H$308,"VI",'Zoznam klientov'!$B$9:$B$308,Monitor!C109)</f>
        <v>0</v>
      </c>
      <c r="J109" s="2">
        <f>COUNTIFS('Zoznam klientov'!$G$9:$G$308,"žena",'Zoznam klientov'!$B$9:$B$308,C109)</f>
        <v>0</v>
      </c>
      <c r="K109" s="2">
        <f>COUNTIFS('Zoznam klientov'!$G$9:$G$308,"muž",'Zoznam klientov'!$B$9:$B$308,C109)</f>
        <v>0</v>
      </c>
    </row>
    <row r="110" spans="1:11" x14ac:dyDescent="0.45">
      <c r="A110" s="8"/>
      <c r="B110" s="75" t="e">
        <f>'Údaje o zamestnancovi'!#REF!</f>
        <v>#REF!</v>
      </c>
      <c r="C110" s="8">
        <f>'Údaje o zamestnancovi'!B118</f>
        <v>0</v>
      </c>
      <c r="D110" s="1" t="str">
        <f>'Údaje o zamestnancovi'!V118</f>
        <v xml:space="preserve"> </v>
      </c>
      <c r="E110" s="2">
        <f>COUNTIFS('Zoznam klientov'!$H$9:$H$308,"II",'Zoznam klientov'!$B$9:$B$308,Monitor!C110)</f>
        <v>0</v>
      </c>
      <c r="F110" s="2">
        <f>COUNTIFS('Zoznam klientov'!$H$9:$H$308,"III",'Zoznam klientov'!$B$9:$B$308,Monitor!C110)</f>
        <v>0</v>
      </c>
      <c r="G110" s="2">
        <f>COUNTIFS('Zoznam klientov'!$H$9:$H$308,"IV",'Zoznam klientov'!$B$9:$B$308,Monitor!C110)</f>
        <v>0</v>
      </c>
      <c r="H110" s="2">
        <f>COUNTIFS('Zoznam klientov'!$H$9:$H$308,"V",'Zoznam klientov'!$B$9:$B$308,Monitor!C110)</f>
        <v>0</v>
      </c>
      <c r="I110" s="2">
        <f>COUNTIFS('Zoznam klientov'!$H$9:$H$308,"VI",'Zoznam klientov'!$B$9:$B$308,Monitor!C110)</f>
        <v>0</v>
      </c>
      <c r="J110" s="2">
        <f>COUNTIFS('Zoznam klientov'!$G$9:$G$308,"žena",'Zoznam klientov'!$B$9:$B$308,C110)</f>
        <v>0</v>
      </c>
      <c r="K110" s="2">
        <f>COUNTIFS('Zoznam klientov'!$G$9:$G$308,"muž",'Zoznam klientov'!$B$9:$B$308,C110)</f>
        <v>0</v>
      </c>
    </row>
    <row r="111" spans="1:11" x14ac:dyDescent="0.45">
      <c r="A111" s="8"/>
      <c r="B111" s="75" t="e">
        <f>'Údaje o zamestnancovi'!#REF!</f>
        <v>#REF!</v>
      </c>
      <c r="C111" s="8">
        <f>'Údaje o zamestnancovi'!B119</f>
        <v>0</v>
      </c>
      <c r="D111" s="1" t="str">
        <f>'Údaje o zamestnancovi'!V119</f>
        <v xml:space="preserve"> </v>
      </c>
      <c r="E111" s="2">
        <f>COUNTIFS('Zoznam klientov'!$H$9:$H$308,"II",'Zoznam klientov'!$B$9:$B$308,Monitor!C111)</f>
        <v>0</v>
      </c>
      <c r="F111" s="2">
        <f>COUNTIFS('Zoznam klientov'!$H$9:$H$308,"III",'Zoznam klientov'!$B$9:$B$308,Monitor!C111)</f>
        <v>0</v>
      </c>
      <c r="G111" s="2">
        <f>COUNTIFS('Zoznam klientov'!$H$9:$H$308,"IV",'Zoznam klientov'!$B$9:$B$308,Monitor!C111)</f>
        <v>0</v>
      </c>
      <c r="H111" s="2">
        <f>COUNTIFS('Zoznam klientov'!$H$9:$H$308,"V",'Zoznam klientov'!$B$9:$B$308,Monitor!C111)</f>
        <v>0</v>
      </c>
      <c r="I111" s="2">
        <f>COUNTIFS('Zoznam klientov'!$H$9:$H$308,"VI",'Zoznam klientov'!$B$9:$B$308,Monitor!C111)</f>
        <v>0</v>
      </c>
      <c r="J111" s="2">
        <f>COUNTIFS('Zoznam klientov'!$G$9:$G$308,"žena",'Zoznam klientov'!$B$9:$B$308,C111)</f>
        <v>0</v>
      </c>
      <c r="K111" s="2">
        <f>COUNTIFS('Zoznam klientov'!$G$9:$G$308,"muž",'Zoznam klientov'!$B$9:$B$308,C111)</f>
        <v>0</v>
      </c>
    </row>
    <row r="112" spans="1:11" x14ac:dyDescent="0.45">
      <c r="A112" s="8"/>
      <c r="B112" s="75" t="e">
        <f>'Údaje o zamestnancovi'!#REF!</f>
        <v>#REF!</v>
      </c>
      <c r="C112" s="8">
        <f>'Údaje o zamestnancovi'!B120</f>
        <v>0</v>
      </c>
      <c r="D112" s="1" t="str">
        <f>'Údaje o zamestnancovi'!V120</f>
        <v xml:space="preserve"> </v>
      </c>
      <c r="E112" s="2">
        <f>COUNTIFS('Zoznam klientov'!$H$9:$H$308,"II",'Zoznam klientov'!$B$9:$B$308,Monitor!C112)</f>
        <v>0</v>
      </c>
      <c r="F112" s="2">
        <f>COUNTIFS('Zoznam klientov'!$H$9:$H$308,"III",'Zoznam klientov'!$B$9:$B$308,Monitor!C112)</f>
        <v>0</v>
      </c>
      <c r="G112" s="2">
        <f>COUNTIFS('Zoznam klientov'!$H$9:$H$308,"IV",'Zoznam klientov'!$B$9:$B$308,Monitor!C112)</f>
        <v>0</v>
      </c>
      <c r="H112" s="2">
        <f>COUNTIFS('Zoznam klientov'!$H$9:$H$308,"V",'Zoznam klientov'!$B$9:$B$308,Monitor!C112)</f>
        <v>0</v>
      </c>
      <c r="I112" s="2">
        <f>COUNTIFS('Zoznam klientov'!$H$9:$H$308,"VI",'Zoznam klientov'!$B$9:$B$308,Monitor!C112)</f>
        <v>0</v>
      </c>
      <c r="J112" s="2">
        <f>COUNTIFS('Zoznam klientov'!$G$9:$G$308,"žena",'Zoznam klientov'!$B$9:$B$308,C112)</f>
        <v>0</v>
      </c>
      <c r="K112" s="2">
        <f>COUNTIFS('Zoznam klientov'!$G$9:$G$308,"muž",'Zoznam klientov'!$B$9:$B$308,C112)</f>
        <v>0</v>
      </c>
    </row>
    <row r="113" spans="1:11" x14ac:dyDescent="0.45">
      <c r="A113" s="8"/>
      <c r="B113" s="75" t="e">
        <f>'Údaje o zamestnancovi'!#REF!</f>
        <v>#REF!</v>
      </c>
      <c r="C113" s="8">
        <f>'Údaje o zamestnancovi'!B121</f>
        <v>0</v>
      </c>
      <c r="D113" s="1" t="str">
        <f>'Údaje o zamestnancovi'!V121</f>
        <v xml:space="preserve"> </v>
      </c>
      <c r="E113" s="2">
        <f>COUNTIFS('Zoznam klientov'!$H$9:$H$308,"II",'Zoznam klientov'!$B$9:$B$308,Monitor!C113)</f>
        <v>0</v>
      </c>
      <c r="F113" s="2">
        <f>COUNTIFS('Zoznam klientov'!$H$9:$H$308,"III",'Zoznam klientov'!$B$9:$B$308,Monitor!C113)</f>
        <v>0</v>
      </c>
      <c r="G113" s="2">
        <f>COUNTIFS('Zoznam klientov'!$H$9:$H$308,"IV",'Zoznam klientov'!$B$9:$B$308,Monitor!C113)</f>
        <v>0</v>
      </c>
      <c r="H113" s="2">
        <f>COUNTIFS('Zoznam klientov'!$H$9:$H$308,"V",'Zoznam klientov'!$B$9:$B$308,Monitor!C113)</f>
        <v>0</v>
      </c>
      <c r="I113" s="2">
        <f>COUNTIFS('Zoznam klientov'!$H$9:$H$308,"VI",'Zoznam klientov'!$B$9:$B$308,Monitor!C113)</f>
        <v>0</v>
      </c>
      <c r="J113" s="2">
        <f>COUNTIFS('Zoznam klientov'!$G$9:$G$308,"žena",'Zoznam klientov'!$B$9:$B$308,C113)</f>
        <v>0</v>
      </c>
      <c r="K113" s="2">
        <f>COUNTIFS('Zoznam klientov'!$G$9:$G$308,"muž",'Zoznam klientov'!$B$9:$B$308,C113)</f>
        <v>0</v>
      </c>
    </row>
    <row r="114" spans="1:11" x14ac:dyDescent="0.45">
      <c r="A114" s="8"/>
      <c r="B114" s="75" t="e">
        <f>'Údaje o zamestnancovi'!#REF!</f>
        <v>#REF!</v>
      </c>
      <c r="C114" s="8">
        <f>'Údaje o zamestnancovi'!B122</f>
        <v>0</v>
      </c>
      <c r="D114" s="1" t="str">
        <f>'Údaje o zamestnancovi'!V122</f>
        <v xml:space="preserve"> </v>
      </c>
      <c r="E114" s="2">
        <f>COUNTIFS('Zoznam klientov'!$H$9:$H$308,"II",'Zoznam klientov'!$B$9:$B$308,Monitor!C114)</f>
        <v>0</v>
      </c>
      <c r="F114" s="2">
        <f>COUNTIFS('Zoznam klientov'!$H$9:$H$308,"III",'Zoznam klientov'!$B$9:$B$308,Monitor!C114)</f>
        <v>0</v>
      </c>
      <c r="G114" s="2">
        <f>COUNTIFS('Zoznam klientov'!$H$9:$H$308,"IV",'Zoznam klientov'!$B$9:$B$308,Monitor!C114)</f>
        <v>0</v>
      </c>
      <c r="H114" s="2">
        <f>COUNTIFS('Zoznam klientov'!$H$9:$H$308,"V",'Zoznam klientov'!$B$9:$B$308,Monitor!C114)</f>
        <v>0</v>
      </c>
      <c r="I114" s="2">
        <f>COUNTIFS('Zoznam klientov'!$H$9:$H$308,"VI",'Zoznam klientov'!$B$9:$B$308,Monitor!C114)</f>
        <v>0</v>
      </c>
      <c r="J114" s="2">
        <f>COUNTIFS('Zoznam klientov'!$G$9:$G$308,"žena",'Zoznam klientov'!$B$9:$B$308,C114)</f>
        <v>0</v>
      </c>
      <c r="K114" s="2">
        <f>COUNTIFS('Zoznam klientov'!$G$9:$G$308,"muž",'Zoznam klientov'!$B$9:$B$308,C114)</f>
        <v>0</v>
      </c>
    </row>
    <row r="115" spans="1:11" x14ac:dyDescent="0.45">
      <c r="A115" s="8"/>
      <c r="B115" s="75" t="e">
        <f>'Údaje o zamestnancovi'!#REF!</f>
        <v>#REF!</v>
      </c>
      <c r="C115" s="8">
        <f>'Údaje o zamestnancovi'!B123</f>
        <v>0</v>
      </c>
      <c r="D115" s="1" t="str">
        <f>'Údaje o zamestnancovi'!V123</f>
        <v xml:space="preserve"> </v>
      </c>
      <c r="E115" s="2">
        <f>COUNTIFS('Zoznam klientov'!$H$9:$H$308,"II",'Zoznam klientov'!$B$9:$B$308,Monitor!C115)</f>
        <v>0</v>
      </c>
      <c r="F115" s="2">
        <f>COUNTIFS('Zoznam klientov'!$H$9:$H$308,"III",'Zoznam klientov'!$B$9:$B$308,Monitor!C115)</f>
        <v>0</v>
      </c>
      <c r="G115" s="2">
        <f>COUNTIFS('Zoznam klientov'!$H$9:$H$308,"IV",'Zoznam klientov'!$B$9:$B$308,Monitor!C115)</f>
        <v>0</v>
      </c>
      <c r="H115" s="2">
        <f>COUNTIFS('Zoznam klientov'!$H$9:$H$308,"V",'Zoznam klientov'!$B$9:$B$308,Monitor!C115)</f>
        <v>0</v>
      </c>
      <c r="I115" s="2">
        <f>COUNTIFS('Zoznam klientov'!$H$9:$H$308,"VI",'Zoznam klientov'!$B$9:$B$308,Monitor!C115)</f>
        <v>0</v>
      </c>
      <c r="J115" s="2">
        <f>COUNTIFS('Zoznam klientov'!$G$9:$G$308,"žena",'Zoznam klientov'!$B$9:$B$308,C115)</f>
        <v>0</v>
      </c>
      <c r="K115" s="2">
        <f>COUNTIFS('Zoznam klientov'!$G$9:$G$308,"muž",'Zoznam klientov'!$B$9:$B$308,C115)</f>
        <v>0</v>
      </c>
    </row>
    <row r="116" spans="1:11" x14ac:dyDescent="0.45">
      <c r="A116" s="8"/>
      <c r="B116" s="75" t="e">
        <f>'Údaje o zamestnancovi'!#REF!</f>
        <v>#REF!</v>
      </c>
      <c r="C116" s="8">
        <f>'Údaje o zamestnancovi'!B124</f>
        <v>0</v>
      </c>
      <c r="D116" s="1" t="str">
        <f>'Údaje o zamestnancovi'!V124</f>
        <v xml:space="preserve"> </v>
      </c>
      <c r="E116" s="2">
        <f>COUNTIFS('Zoznam klientov'!$H$9:$H$308,"II",'Zoznam klientov'!$B$9:$B$308,Monitor!C116)</f>
        <v>0</v>
      </c>
      <c r="F116" s="2">
        <f>COUNTIFS('Zoznam klientov'!$H$9:$H$308,"III",'Zoznam klientov'!$B$9:$B$308,Monitor!C116)</f>
        <v>0</v>
      </c>
      <c r="G116" s="2">
        <f>COUNTIFS('Zoznam klientov'!$H$9:$H$308,"IV",'Zoznam klientov'!$B$9:$B$308,Monitor!C116)</f>
        <v>0</v>
      </c>
      <c r="H116" s="2">
        <f>COUNTIFS('Zoznam klientov'!$H$9:$H$308,"V",'Zoznam klientov'!$B$9:$B$308,Monitor!C116)</f>
        <v>0</v>
      </c>
      <c r="I116" s="2">
        <f>COUNTIFS('Zoznam klientov'!$H$9:$H$308,"VI",'Zoznam klientov'!$B$9:$B$308,Monitor!C116)</f>
        <v>0</v>
      </c>
      <c r="J116" s="2">
        <f>COUNTIFS('Zoznam klientov'!$G$9:$G$308,"žena",'Zoznam klientov'!$B$9:$B$308,C116)</f>
        <v>0</v>
      </c>
      <c r="K116" s="2">
        <f>COUNTIFS('Zoznam klientov'!$G$9:$G$308,"muž",'Zoznam klientov'!$B$9:$B$308,C116)</f>
        <v>0</v>
      </c>
    </row>
    <row r="117" spans="1:11" x14ac:dyDescent="0.45">
      <c r="A117" s="8"/>
      <c r="B117" s="75" t="e">
        <f>'Údaje o zamestnancovi'!#REF!</f>
        <v>#REF!</v>
      </c>
      <c r="C117" s="8">
        <f>'Údaje o zamestnancovi'!B125</f>
        <v>0</v>
      </c>
      <c r="D117" s="1" t="str">
        <f>'Údaje o zamestnancovi'!V125</f>
        <v xml:space="preserve"> </v>
      </c>
      <c r="E117" s="2">
        <f>COUNTIFS('Zoznam klientov'!$H$9:$H$308,"II",'Zoznam klientov'!$B$9:$B$308,Monitor!C117)</f>
        <v>0</v>
      </c>
      <c r="F117" s="2">
        <f>COUNTIFS('Zoznam klientov'!$H$9:$H$308,"III",'Zoznam klientov'!$B$9:$B$308,Monitor!C117)</f>
        <v>0</v>
      </c>
      <c r="G117" s="2">
        <f>COUNTIFS('Zoznam klientov'!$H$9:$H$308,"IV",'Zoznam klientov'!$B$9:$B$308,Monitor!C117)</f>
        <v>0</v>
      </c>
      <c r="H117" s="2">
        <f>COUNTIFS('Zoznam klientov'!$H$9:$H$308,"V",'Zoznam klientov'!$B$9:$B$308,Monitor!C117)</f>
        <v>0</v>
      </c>
      <c r="I117" s="2">
        <f>COUNTIFS('Zoznam klientov'!$H$9:$H$308,"VI",'Zoznam klientov'!$B$9:$B$308,Monitor!C117)</f>
        <v>0</v>
      </c>
      <c r="J117" s="2">
        <f>COUNTIFS('Zoznam klientov'!$G$9:$G$308,"žena",'Zoznam klientov'!$B$9:$B$308,C117)</f>
        <v>0</v>
      </c>
      <c r="K117" s="2">
        <f>COUNTIFS('Zoznam klientov'!$G$9:$G$308,"muž",'Zoznam klientov'!$B$9:$B$308,C117)</f>
        <v>0</v>
      </c>
    </row>
    <row r="118" spans="1:11" x14ac:dyDescent="0.45">
      <c r="A118" s="8"/>
      <c r="B118" s="75" t="e">
        <f>'Údaje o zamestnancovi'!#REF!</f>
        <v>#REF!</v>
      </c>
      <c r="C118" s="8">
        <f>'Údaje o zamestnancovi'!B126</f>
        <v>0</v>
      </c>
      <c r="D118" s="1" t="str">
        <f>'Údaje o zamestnancovi'!V126</f>
        <v xml:space="preserve"> </v>
      </c>
      <c r="E118" s="2">
        <f>COUNTIFS('Zoznam klientov'!$H$9:$H$308,"II",'Zoznam klientov'!$B$9:$B$308,Monitor!C118)</f>
        <v>0</v>
      </c>
      <c r="F118" s="2">
        <f>COUNTIFS('Zoznam klientov'!$H$9:$H$308,"III",'Zoznam klientov'!$B$9:$B$308,Monitor!C118)</f>
        <v>0</v>
      </c>
      <c r="G118" s="2">
        <f>COUNTIFS('Zoznam klientov'!$H$9:$H$308,"IV",'Zoznam klientov'!$B$9:$B$308,Monitor!C118)</f>
        <v>0</v>
      </c>
      <c r="H118" s="2">
        <f>COUNTIFS('Zoznam klientov'!$H$9:$H$308,"V",'Zoznam klientov'!$B$9:$B$308,Monitor!C118)</f>
        <v>0</v>
      </c>
      <c r="I118" s="2">
        <f>COUNTIFS('Zoznam klientov'!$H$9:$H$308,"VI",'Zoznam klientov'!$B$9:$B$308,Monitor!C118)</f>
        <v>0</v>
      </c>
      <c r="J118" s="2">
        <f>COUNTIFS('Zoznam klientov'!$G$9:$G$308,"žena",'Zoznam klientov'!$B$9:$B$308,C118)</f>
        <v>0</v>
      </c>
      <c r="K118" s="2">
        <f>COUNTIFS('Zoznam klientov'!$G$9:$G$308,"muž",'Zoznam klientov'!$B$9:$B$308,C118)</f>
        <v>0</v>
      </c>
    </row>
    <row r="119" spans="1:11" x14ac:dyDescent="0.45">
      <c r="A119" s="8"/>
      <c r="B119" s="75" t="e">
        <f>'Údaje o zamestnancovi'!#REF!</f>
        <v>#REF!</v>
      </c>
      <c r="C119" s="8">
        <f>'Údaje o zamestnancovi'!B127</f>
        <v>0</v>
      </c>
      <c r="D119" s="1" t="str">
        <f>'Údaje o zamestnancovi'!V127</f>
        <v xml:space="preserve"> </v>
      </c>
      <c r="E119" s="2">
        <f>COUNTIFS('Zoznam klientov'!$H$9:$H$308,"II",'Zoznam klientov'!$B$9:$B$308,Monitor!C119)</f>
        <v>0</v>
      </c>
      <c r="F119" s="2">
        <f>COUNTIFS('Zoznam klientov'!$H$9:$H$308,"III",'Zoznam klientov'!$B$9:$B$308,Monitor!C119)</f>
        <v>0</v>
      </c>
      <c r="G119" s="2">
        <f>COUNTIFS('Zoznam klientov'!$H$9:$H$308,"IV",'Zoznam klientov'!$B$9:$B$308,Monitor!C119)</f>
        <v>0</v>
      </c>
      <c r="H119" s="2">
        <f>COUNTIFS('Zoznam klientov'!$H$9:$H$308,"V",'Zoznam klientov'!$B$9:$B$308,Monitor!C119)</f>
        <v>0</v>
      </c>
      <c r="I119" s="2">
        <f>COUNTIFS('Zoznam klientov'!$H$9:$H$308,"VI",'Zoznam klientov'!$B$9:$B$308,Monitor!C119)</f>
        <v>0</v>
      </c>
      <c r="J119" s="2">
        <f>COUNTIFS('Zoznam klientov'!$G$9:$G$308,"žena",'Zoznam klientov'!$B$9:$B$308,C119)</f>
        <v>0</v>
      </c>
      <c r="K119" s="2">
        <f>COUNTIFS('Zoznam klientov'!$G$9:$G$308,"muž",'Zoznam klientov'!$B$9:$B$308,C119)</f>
        <v>0</v>
      </c>
    </row>
    <row r="120" spans="1:11" x14ac:dyDescent="0.45">
      <c r="A120" s="8"/>
      <c r="B120" s="75" t="e">
        <f>'Údaje o zamestnancovi'!#REF!</f>
        <v>#REF!</v>
      </c>
      <c r="C120" s="8">
        <f>'Údaje o zamestnancovi'!B128</f>
        <v>0</v>
      </c>
      <c r="D120" s="1" t="str">
        <f>'Údaje o zamestnancovi'!V128</f>
        <v xml:space="preserve"> </v>
      </c>
      <c r="E120" s="2">
        <f>COUNTIFS('Zoznam klientov'!$H$9:$H$308,"II",'Zoznam klientov'!$B$9:$B$308,Monitor!C120)</f>
        <v>0</v>
      </c>
      <c r="F120" s="2">
        <f>COUNTIFS('Zoznam klientov'!$H$9:$H$308,"III",'Zoznam klientov'!$B$9:$B$308,Monitor!C120)</f>
        <v>0</v>
      </c>
      <c r="G120" s="2">
        <f>COUNTIFS('Zoznam klientov'!$H$9:$H$308,"IV",'Zoznam klientov'!$B$9:$B$308,Monitor!C120)</f>
        <v>0</v>
      </c>
      <c r="H120" s="2">
        <f>COUNTIFS('Zoznam klientov'!$H$9:$H$308,"V",'Zoznam klientov'!$B$9:$B$308,Monitor!C120)</f>
        <v>0</v>
      </c>
      <c r="I120" s="2">
        <f>COUNTIFS('Zoznam klientov'!$H$9:$H$308,"VI",'Zoznam klientov'!$B$9:$B$308,Monitor!C120)</f>
        <v>0</v>
      </c>
      <c r="J120" s="2">
        <f>COUNTIFS('Zoznam klientov'!$G$9:$G$308,"žena",'Zoznam klientov'!$B$9:$B$308,C120)</f>
        <v>0</v>
      </c>
      <c r="K120" s="2">
        <f>COUNTIFS('Zoznam klientov'!$G$9:$G$308,"muž",'Zoznam klientov'!$B$9:$B$308,C120)</f>
        <v>0</v>
      </c>
    </row>
    <row r="121" spans="1:11" x14ac:dyDescent="0.45">
      <c r="A121" s="8"/>
      <c r="B121" s="75" t="e">
        <f>'Údaje o zamestnancovi'!#REF!</f>
        <v>#REF!</v>
      </c>
      <c r="C121" s="8">
        <f>'Údaje o zamestnancovi'!B129</f>
        <v>0</v>
      </c>
      <c r="D121" s="1" t="str">
        <f>'Údaje o zamestnancovi'!V129</f>
        <v xml:space="preserve"> </v>
      </c>
      <c r="E121" s="2">
        <f>COUNTIFS('Zoznam klientov'!$H$9:$H$308,"II",'Zoznam klientov'!$B$9:$B$308,Monitor!C121)</f>
        <v>0</v>
      </c>
      <c r="F121" s="2">
        <f>COUNTIFS('Zoznam klientov'!$H$9:$H$308,"III",'Zoznam klientov'!$B$9:$B$308,Monitor!C121)</f>
        <v>0</v>
      </c>
      <c r="G121" s="2">
        <f>COUNTIFS('Zoznam klientov'!$H$9:$H$308,"IV",'Zoznam klientov'!$B$9:$B$308,Monitor!C121)</f>
        <v>0</v>
      </c>
      <c r="H121" s="2">
        <f>COUNTIFS('Zoznam klientov'!$H$9:$H$308,"V",'Zoznam klientov'!$B$9:$B$308,Monitor!C121)</f>
        <v>0</v>
      </c>
      <c r="I121" s="2">
        <f>COUNTIFS('Zoznam klientov'!$H$9:$H$308,"VI",'Zoznam klientov'!$B$9:$B$308,Monitor!C121)</f>
        <v>0</v>
      </c>
      <c r="J121" s="2">
        <f>COUNTIFS('Zoznam klientov'!$G$9:$G$308,"žena",'Zoznam klientov'!$B$9:$B$308,C121)</f>
        <v>0</v>
      </c>
      <c r="K121" s="2">
        <f>COUNTIFS('Zoznam klientov'!$G$9:$G$308,"muž",'Zoznam klientov'!$B$9:$B$308,C121)</f>
        <v>0</v>
      </c>
    </row>
    <row r="122" spans="1:11" x14ac:dyDescent="0.45">
      <c r="A122" s="8"/>
      <c r="B122" s="75" t="e">
        <f>'Údaje o zamestnancovi'!#REF!</f>
        <v>#REF!</v>
      </c>
      <c r="C122" s="8">
        <f>'Údaje o zamestnancovi'!B130</f>
        <v>0</v>
      </c>
      <c r="D122" s="1" t="str">
        <f>'Údaje o zamestnancovi'!V130</f>
        <v xml:space="preserve"> </v>
      </c>
      <c r="E122" s="2">
        <f>COUNTIFS('Zoznam klientov'!$H$9:$H$308,"II",'Zoznam klientov'!$B$9:$B$308,Monitor!C122)</f>
        <v>0</v>
      </c>
      <c r="F122" s="2">
        <f>COUNTIFS('Zoznam klientov'!$H$9:$H$308,"III",'Zoznam klientov'!$B$9:$B$308,Monitor!C122)</f>
        <v>0</v>
      </c>
      <c r="G122" s="2">
        <f>COUNTIFS('Zoznam klientov'!$H$9:$H$308,"IV",'Zoznam klientov'!$B$9:$B$308,Monitor!C122)</f>
        <v>0</v>
      </c>
      <c r="H122" s="2">
        <f>COUNTIFS('Zoznam klientov'!$H$9:$H$308,"V",'Zoznam klientov'!$B$9:$B$308,Monitor!C122)</f>
        <v>0</v>
      </c>
      <c r="I122" s="2">
        <f>COUNTIFS('Zoznam klientov'!$H$9:$H$308,"VI",'Zoznam klientov'!$B$9:$B$308,Monitor!C122)</f>
        <v>0</v>
      </c>
      <c r="J122" s="2">
        <f>COUNTIFS('Zoznam klientov'!$G$9:$G$308,"žena",'Zoznam klientov'!$B$9:$B$308,C122)</f>
        <v>0</v>
      </c>
      <c r="K122" s="2">
        <f>COUNTIFS('Zoznam klientov'!$G$9:$G$308,"muž",'Zoznam klientov'!$B$9:$B$308,C122)</f>
        <v>0</v>
      </c>
    </row>
    <row r="123" spans="1:11" x14ac:dyDescent="0.45">
      <c r="A123" s="8"/>
      <c r="B123" s="75" t="e">
        <f>'Údaje o zamestnancovi'!#REF!</f>
        <v>#REF!</v>
      </c>
      <c r="C123" s="8">
        <f>'Údaje o zamestnancovi'!B131</f>
        <v>0</v>
      </c>
      <c r="D123" s="1" t="str">
        <f>'Údaje o zamestnancovi'!V131</f>
        <v xml:space="preserve"> </v>
      </c>
      <c r="E123" s="2">
        <f>COUNTIFS('Zoznam klientov'!$H$9:$H$308,"II",'Zoznam klientov'!$B$9:$B$308,Monitor!C123)</f>
        <v>0</v>
      </c>
      <c r="F123" s="2">
        <f>COUNTIFS('Zoznam klientov'!$H$9:$H$308,"III",'Zoznam klientov'!$B$9:$B$308,Monitor!C123)</f>
        <v>0</v>
      </c>
      <c r="G123" s="2">
        <f>COUNTIFS('Zoznam klientov'!$H$9:$H$308,"IV",'Zoznam klientov'!$B$9:$B$308,Monitor!C123)</f>
        <v>0</v>
      </c>
      <c r="H123" s="2">
        <f>COUNTIFS('Zoznam klientov'!$H$9:$H$308,"V",'Zoznam klientov'!$B$9:$B$308,Monitor!C123)</f>
        <v>0</v>
      </c>
      <c r="I123" s="2">
        <f>COUNTIFS('Zoznam klientov'!$H$9:$H$308,"VI",'Zoznam klientov'!$B$9:$B$308,Monitor!C123)</f>
        <v>0</v>
      </c>
      <c r="J123" s="2">
        <f>COUNTIFS('Zoznam klientov'!$G$9:$G$308,"žena",'Zoznam klientov'!$B$9:$B$308,C123)</f>
        <v>0</v>
      </c>
      <c r="K123" s="2">
        <f>COUNTIFS('Zoznam klientov'!$G$9:$G$308,"muž",'Zoznam klientov'!$B$9:$B$308,C123)</f>
        <v>0</v>
      </c>
    </row>
    <row r="124" spans="1:11" x14ac:dyDescent="0.45">
      <c r="A124" s="8"/>
      <c r="B124" s="75" t="e">
        <f>'Údaje o zamestnancovi'!#REF!</f>
        <v>#REF!</v>
      </c>
      <c r="C124" s="8">
        <f>'Údaje o zamestnancovi'!B132</f>
        <v>0</v>
      </c>
      <c r="D124" s="1" t="str">
        <f>'Údaje o zamestnancovi'!V132</f>
        <v xml:space="preserve"> </v>
      </c>
      <c r="E124" s="2">
        <f>COUNTIFS('Zoznam klientov'!$H$9:$H$308,"II",'Zoznam klientov'!$B$9:$B$308,Monitor!C124)</f>
        <v>0</v>
      </c>
      <c r="F124" s="2">
        <f>COUNTIFS('Zoznam klientov'!$H$9:$H$308,"III",'Zoznam klientov'!$B$9:$B$308,Monitor!C124)</f>
        <v>0</v>
      </c>
      <c r="G124" s="2">
        <f>COUNTIFS('Zoznam klientov'!$H$9:$H$308,"IV",'Zoznam klientov'!$B$9:$B$308,Monitor!C124)</f>
        <v>0</v>
      </c>
      <c r="H124" s="2">
        <f>COUNTIFS('Zoznam klientov'!$H$9:$H$308,"V",'Zoznam klientov'!$B$9:$B$308,Monitor!C124)</f>
        <v>0</v>
      </c>
      <c r="I124" s="2">
        <f>COUNTIFS('Zoznam klientov'!$H$9:$H$308,"VI",'Zoznam klientov'!$B$9:$B$308,Monitor!C124)</f>
        <v>0</v>
      </c>
      <c r="J124" s="2">
        <f>COUNTIFS('Zoznam klientov'!$G$9:$G$308,"žena",'Zoznam klientov'!$B$9:$B$308,C124)</f>
        <v>0</v>
      </c>
      <c r="K124" s="2">
        <f>COUNTIFS('Zoznam klientov'!$G$9:$G$308,"muž",'Zoznam klientov'!$B$9:$B$308,C124)</f>
        <v>0</v>
      </c>
    </row>
    <row r="125" spans="1:11" x14ac:dyDescent="0.45">
      <c r="A125" s="8"/>
      <c r="B125" s="75" t="e">
        <f>'Údaje o zamestnancovi'!#REF!</f>
        <v>#REF!</v>
      </c>
      <c r="C125" s="8">
        <f>'Údaje o zamestnancovi'!B133</f>
        <v>0</v>
      </c>
      <c r="D125" s="1" t="str">
        <f>'Údaje o zamestnancovi'!V133</f>
        <v xml:space="preserve"> </v>
      </c>
      <c r="E125" s="2">
        <f>COUNTIFS('Zoznam klientov'!$H$9:$H$308,"II",'Zoznam klientov'!$B$9:$B$308,Monitor!C125)</f>
        <v>0</v>
      </c>
      <c r="F125" s="2">
        <f>COUNTIFS('Zoznam klientov'!$H$9:$H$308,"III",'Zoznam klientov'!$B$9:$B$308,Monitor!C125)</f>
        <v>0</v>
      </c>
      <c r="G125" s="2">
        <f>COUNTIFS('Zoznam klientov'!$H$9:$H$308,"IV",'Zoznam klientov'!$B$9:$B$308,Monitor!C125)</f>
        <v>0</v>
      </c>
      <c r="H125" s="2">
        <f>COUNTIFS('Zoznam klientov'!$H$9:$H$308,"V",'Zoznam klientov'!$B$9:$B$308,Monitor!C125)</f>
        <v>0</v>
      </c>
      <c r="I125" s="2">
        <f>COUNTIFS('Zoznam klientov'!$H$9:$H$308,"VI",'Zoznam klientov'!$B$9:$B$308,Monitor!C125)</f>
        <v>0</v>
      </c>
      <c r="J125" s="2">
        <f>COUNTIFS('Zoznam klientov'!$G$9:$G$308,"žena",'Zoznam klientov'!$B$9:$B$308,C125)</f>
        <v>0</v>
      </c>
      <c r="K125" s="2">
        <f>COUNTIFS('Zoznam klientov'!$G$9:$G$308,"muž",'Zoznam klientov'!$B$9:$B$308,C125)</f>
        <v>0</v>
      </c>
    </row>
    <row r="126" spans="1:11" x14ac:dyDescent="0.45">
      <c r="A126" s="8"/>
      <c r="B126" s="75" t="e">
        <f>'Údaje o zamestnancovi'!#REF!</f>
        <v>#REF!</v>
      </c>
      <c r="C126" s="8">
        <f>'Údaje o zamestnancovi'!B134</f>
        <v>0</v>
      </c>
      <c r="D126" s="1" t="str">
        <f>'Údaje o zamestnancovi'!V134</f>
        <v xml:space="preserve"> </v>
      </c>
      <c r="E126" s="2">
        <f>COUNTIFS('Zoznam klientov'!$H$9:$H$308,"II",'Zoznam klientov'!$B$9:$B$308,Monitor!C126)</f>
        <v>0</v>
      </c>
      <c r="F126" s="2">
        <f>COUNTIFS('Zoznam klientov'!$H$9:$H$308,"III",'Zoznam klientov'!$B$9:$B$308,Monitor!C126)</f>
        <v>0</v>
      </c>
      <c r="G126" s="2">
        <f>COUNTIFS('Zoznam klientov'!$H$9:$H$308,"IV",'Zoznam klientov'!$B$9:$B$308,Monitor!C126)</f>
        <v>0</v>
      </c>
      <c r="H126" s="2">
        <f>COUNTIFS('Zoznam klientov'!$H$9:$H$308,"V",'Zoznam klientov'!$B$9:$B$308,Monitor!C126)</f>
        <v>0</v>
      </c>
      <c r="I126" s="2">
        <f>COUNTIFS('Zoznam klientov'!$H$9:$H$308,"VI",'Zoznam klientov'!$B$9:$B$308,Monitor!C126)</f>
        <v>0</v>
      </c>
      <c r="J126" s="2">
        <f>COUNTIFS('Zoznam klientov'!$G$9:$G$308,"žena",'Zoznam klientov'!$B$9:$B$308,C126)</f>
        <v>0</v>
      </c>
      <c r="K126" s="2">
        <f>COUNTIFS('Zoznam klientov'!$G$9:$G$308,"muž",'Zoznam klientov'!$B$9:$B$308,C126)</f>
        <v>0</v>
      </c>
    </row>
    <row r="127" spans="1:11" x14ac:dyDescent="0.45">
      <c r="A127" s="8"/>
      <c r="B127" s="75" t="e">
        <f>'Údaje o zamestnancovi'!#REF!</f>
        <v>#REF!</v>
      </c>
      <c r="C127" s="8">
        <f>'Údaje o zamestnancovi'!B135</f>
        <v>0</v>
      </c>
      <c r="D127" s="1" t="str">
        <f>'Údaje o zamestnancovi'!V135</f>
        <v xml:space="preserve"> </v>
      </c>
      <c r="E127" s="2">
        <f>COUNTIFS('Zoznam klientov'!$H$9:$H$308,"II",'Zoznam klientov'!$B$9:$B$308,Monitor!C127)</f>
        <v>0</v>
      </c>
      <c r="F127" s="2">
        <f>COUNTIFS('Zoznam klientov'!$H$9:$H$308,"III",'Zoznam klientov'!$B$9:$B$308,Monitor!C127)</f>
        <v>0</v>
      </c>
      <c r="G127" s="2">
        <f>COUNTIFS('Zoznam klientov'!$H$9:$H$308,"IV",'Zoznam klientov'!$B$9:$B$308,Monitor!C127)</f>
        <v>0</v>
      </c>
      <c r="H127" s="2">
        <f>COUNTIFS('Zoznam klientov'!$H$9:$H$308,"V",'Zoznam klientov'!$B$9:$B$308,Monitor!C127)</f>
        <v>0</v>
      </c>
      <c r="I127" s="2">
        <f>COUNTIFS('Zoznam klientov'!$H$9:$H$308,"VI",'Zoznam klientov'!$B$9:$B$308,Monitor!C127)</f>
        <v>0</v>
      </c>
      <c r="J127" s="2">
        <f>COUNTIFS('Zoznam klientov'!$G$9:$G$308,"žena",'Zoznam klientov'!$B$9:$B$308,C127)</f>
        <v>0</v>
      </c>
      <c r="K127" s="2">
        <f>COUNTIFS('Zoznam klientov'!$G$9:$G$308,"muž",'Zoznam klientov'!$B$9:$B$308,C127)</f>
        <v>0</v>
      </c>
    </row>
    <row r="128" spans="1:11" x14ac:dyDescent="0.45">
      <c r="A128" s="8"/>
      <c r="B128" s="75" t="e">
        <f>'Údaje o zamestnancovi'!#REF!</f>
        <v>#REF!</v>
      </c>
      <c r="C128" s="8">
        <f>'Údaje o zamestnancovi'!B136</f>
        <v>0</v>
      </c>
      <c r="D128" s="1" t="str">
        <f>'Údaje o zamestnancovi'!V136</f>
        <v xml:space="preserve"> </v>
      </c>
      <c r="E128" s="2">
        <f>COUNTIFS('Zoznam klientov'!$H$9:$H$308,"II",'Zoznam klientov'!$B$9:$B$308,Monitor!C128)</f>
        <v>0</v>
      </c>
      <c r="F128" s="2">
        <f>COUNTIFS('Zoznam klientov'!$H$9:$H$308,"III",'Zoznam klientov'!$B$9:$B$308,Monitor!C128)</f>
        <v>0</v>
      </c>
      <c r="G128" s="2">
        <f>COUNTIFS('Zoznam klientov'!$H$9:$H$308,"IV",'Zoznam klientov'!$B$9:$B$308,Monitor!C128)</f>
        <v>0</v>
      </c>
      <c r="H128" s="2">
        <f>COUNTIFS('Zoznam klientov'!$H$9:$H$308,"V",'Zoznam klientov'!$B$9:$B$308,Monitor!C128)</f>
        <v>0</v>
      </c>
      <c r="I128" s="2">
        <f>COUNTIFS('Zoznam klientov'!$H$9:$H$308,"VI",'Zoznam klientov'!$B$9:$B$308,Monitor!C128)</f>
        <v>0</v>
      </c>
      <c r="J128" s="2">
        <f>COUNTIFS('Zoznam klientov'!$G$9:$G$308,"žena",'Zoznam klientov'!$B$9:$B$308,C128)</f>
        <v>0</v>
      </c>
      <c r="K128" s="2">
        <f>COUNTIFS('Zoznam klientov'!$G$9:$G$308,"muž",'Zoznam klientov'!$B$9:$B$308,C128)</f>
        <v>0</v>
      </c>
    </row>
    <row r="129" spans="1:12" x14ac:dyDescent="0.45">
      <c r="A129" s="8"/>
      <c r="B129" s="75" t="e">
        <f>'Údaje o zamestnancovi'!#REF!</f>
        <v>#REF!</v>
      </c>
      <c r="C129" s="8">
        <f>'Údaje o zamestnancovi'!B137</f>
        <v>0</v>
      </c>
      <c r="D129" s="1" t="str">
        <f>'Údaje o zamestnancovi'!V137</f>
        <v xml:space="preserve"> </v>
      </c>
      <c r="E129" s="2">
        <f>COUNTIFS('Zoznam klientov'!$H$9:$H$308,"II",'Zoznam klientov'!$B$9:$B$308,Monitor!C129)</f>
        <v>0</v>
      </c>
      <c r="F129" s="2">
        <f>COUNTIFS('Zoznam klientov'!$H$9:$H$308,"III",'Zoznam klientov'!$B$9:$B$308,Monitor!C129)</f>
        <v>0</v>
      </c>
      <c r="G129" s="2">
        <f>COUNTIFS('Zoznam klientov'!$H$9:$H$308,"IV",'Zoznam klientov'!$B$9:$B$308,Monitor!C129)</f>
        <v>0</v>
      </c>
      <c r="H129" s="2">
        <f>COUNTIFS('Zoznam klientov'!$H$9:$H$308,"V",'Zoznam klientov'!$B$9:$B$308,Monitor!C129)</f>
        <v>0</v>
      </c>
      <c r="I129" s="2">
        <f>COUNTIFS('Zoznam klientov'!$H$9:$H$308,"VI",'Zoznam klientov'!$B$9:$B$308,Monitor!C129)</f>
        <v>0</v>
      </c>
      <c r="J129" s="2">
        <f>COUNTIFS('Zoznam klientov'!$G$9:$G$308,"žena",'Zoznam klientov'!$B$9:$B$308,C129)</f>
        <v>0</v>
      </c>
      <c r="K129" s="2">
        <f>COUNTIFS('Zoznam klientov'!$G$9:$G$308,"muž",'Zoznam klientov'!$B$9:$B$308,C129)</f>
        <v>0</v>
      </c>
    </row>
    <row r="130" spans="1:12" x14ac:dyDescent="0.45">
      <c r="A130" s="8"/>
      <c r="B130" s="75" t="e">
        <f>'Údaje o zamestnancovi'!#REF!</f>
        <v>#REF!</v>
      </c>
      <c r="C130" s="8">
        <f>'Údaje o zamestnancovi'!B138</f>
        <v>0</v>
      </c>
      <c r="D130" s="1" t="str">
        <f>'Údaje o zamestnancovi'!V138</f>
        <v xml:space="preserve"> </v>
      </c>
      <c r="E130" s="2">
        <f>COUNTIFS('Zoznam klientov'!$H$9:$H$308,"II",'Zoznam klientov'!$B$9:$B$308,Monitor!C130)</f>
        <v>0</v>
      </c>
      <c r="F130" s="2">
        <f>COUNTIFS('Zoznam klientov'!$H$9:$H$308,"III",'Zoznam klientov'!$B$9:$B$308,Monitor!C130)</f>
        <v>0</v>
      </c>
      <c r="G130" s="2">
        <f>COUNTIFS('Zoznam klientov'!$H$9:$H$308,"IV",'Zoznam klientov'!$B$9:$B$308,Monitor!C130)</f>
        <v>0</v>
      </c>
      <c r="H130" s="2">
        <f>COUNTIFS('Zoznam klientov'!$H$9:$H$308,"V",'Zoznam klientov'!$B$9:$B$308,Monitor!C130)</f>
        <v>0</v>
      </c>
      <c r="I130" s="2">
        <f>COUNTIFS('Zoznam klientov'!$H$9:$H$308,"VI",'Zoznam klientov'!$B$9:$B$308,Monitor!C130)</f>
        <v>0</v>
      </c>
      <c r="J130" s="2">
        <f>COUNTIFS('Zoznam klientov'!$G$9:$G$308,"žena",'Zoznam klientov'!$B$9:$B$308,C130)</f>
        <v>0</v>
      </c>
      <c r="K130" s="2">
        <f>COUNTIFS('Zoznam klientov'!$G$9:$G$308,"muž",'Zoznam klientov'!$B$9:$B$308,C130)</f>
        <v>0</v>
      </c>
    </row>
    <row r="131" spans="1:12" x14ac:dyDescent="0.45">
      <c r="A131" s="8"/>
      <c r="B131" s="75" t="e">
        <f>'Údaje o zamestnancovi'!#REF!</f>
        <v>#REF!</v>
      </c>
      <c r="C131" s="8">
        <f>'Údaje o zamestnancovi'!B139</f>
        <v>0</v>
      </c>
      <c r="D131" s="1" t="str">
        <f>'Údaje o zamestnancovi'!V139</f>
        <v xml:space="preserve"> </v>
      </c>
      <c r="E131" s="2">
        <f>COUNTIFS('Zoznam klientov'!$H$9:$H$308,"II",'Zoznam klientov'!$B$9:$B$308,Monitor!C131)</f>
        <v>0</v>
      </c>
      <c r="F131" s="2">
        <f>COUNTIFS('Zoznam klientov'!$H$9:$H$308,"III",'Zoznam klientov'!$B$9:$B$308,Monitor!C131)</f>
        <v>0</v>
      </c>
      <c r="G131" s="2">
        <f>COUNTIFS('Zoznam klientov'!$H$9:$H$308,"IV",'Zoznam klientov'!$B$9:$B$308,Monitor!C131)</f>
        <v>0</v>
      </c>
      <c r="H131" s="2">
        <f>COUNTIFS('Zoznam klientov'!$H$9:$H$308,"V",'Zoznam klientov'!$B$9:$B$308,Monitor!C131)</f>
        <v>0</v>
      </c>
      <c r="I131" s="2">
        <f>COUNTIFS('Zoznam klientov'!$H$9:$H$308,"VI",'Zoznam klientov'!$B$9:$B$308,Monitor!C131)</f>
        <v>0</v>
      </c>
      <c r="J131" s="2">
        <f>COUNTIFS('Zoznam klientov'!$G$9:$G$308,"žena",'Zoznam klientov'!$B$9:$B$308,C131)</f>
        <v>0</v>
      </c>
      <c r="K131" s="2">
        <f>COUNTIFS('Zoznam klientov'!$G$9:$G$308,"muž",'Zoznam klientov'!$B$9:$B$308,C131)</f>
        <v>0</v>
      </c>
    </row>
    <row r="132" spans="1:12" x14ac:dyDescent="0.45">
      <c r="E132" s="2">
        <f>COUNTIFS('Zoznam klientov'!$H$9:$H$308,"II",'Zoznam klientov'!$B$9:$B$308,Monitor!C132)</f>
        <v>0</v>
      </c>
      <c r="F132" s="2">
        <f>COUNTIFS('Zoznam klientov'!$H$9:$H$308,"III",'Zoznam klientov'!$B$9:$B$308,Monitor!C132)</f>
        <v>0</v>
      </c>
      <c r="G132" s="2">
        <f>COUNTIFS('Zoznam klientov'!$H$9:$H$308,"IV",'Zoznam klientov'!$B$9:$B$308,Monitor!C132)</f>
        <v>0</v>
      </c>
      <c r="H132" s="2">
        <f>COUNTIFS('Zoznam klientov'!$H$9:$H$308,"V",'Zoznam klientov'!$B$9:$B$308,Monitor!C132)</f>
        <v>0</v>
      </c>
      <c r="I132" s="2">
        <f>COUNTIFS('Zoznam klientov'!$H$9:$H$308,"VI",'Zoznam klientov'!$B$9:$B$308,Monitor!C132)</f>
        <v>0</v>
      </c>
      <c r="J132" s="2">
        <f>COUNTIFS('Zoznam klientov'!$G$9:$G$308,"žena",'Zoznam klientov'!$B$9:$B$308,C132)</f>
        <v>0</v>
      </c>
      <c r="K132" s="2">
        <f>COUNTIFS('Zoznam klientov'!$G$9:$G$308,"muž",'Zoznam klientov'!$B$9:$B$308,C132)</f>
        <v>0</v>
      </c>
      <c r="L132" s="3" t="s">
        <v>34</v>
      </c>
    </row>
  </sheetData>
  <sheetProtection algorithmName="SHA-512" hashValue="L+AS1KFwBYL5gvQNnMeX8xjJRdXSAzYc7CiQG5dahg9myVKgCpASRe283/tBpL0guiXZZTId/SvnOfZWAWVImA==" saltValue="yAibQmxGA9tXQIvMlfVhfA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Údaje poskytovateľa</vt:lpstr>
      <vt:lpstr>Údaje o zamestnancovi</vt:lpstr>
      <vt:lpstr>Zoznam klientov</vt:lpstr>
      <vt:lpstr>Pomocné</vt:lpstr>
      <vt:lpstr>Monitor</vt:lpstr>
      <vt:lpstr>'Údaje o zamestnancovi'!Názvy_tlače</vt:lpstr>
      <vt:lpstr>'Zoznam klientov'!Názvy_tlače</vt:lpstr>
      <vt:lpstr>'Údaje o zamestnancovi'!Oblasť_tlače</vt:lpstr>
      <vt:lpstr>'Zoznam klientov'!Oblasť_tlače</vt:lpstr>
    </vt:vector>
  </TitlesOfParts>
  <Company>Fond socialneho rozvoja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Marta</dc:creator>
  <cp:lastModifiedBy>Bilka Eva</cp:lastModifiedBy>
  <cp:lastPrinted>2023-10-17T13:08:28Z</cp:lastPrinted>
  <dcterms:created xsi:type="dcterms:W3CDTF">2016-03-11T07:04:33Z</dcterms:created>
  <dcterms:modified xsi:type="dcterms:W3CDTF">2023-10-18T07:11:06Z</dcterms:modified>
</cp:coreProperties>
</file>